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H27集計" sheetId="1" r:id="rId1"/>
  </sheets>
  <definedNames>
    <definedName name="_xlnm.Print_Area" localSheetId="0">H27集計!$A$1:$O$87</definedName>
  </definedNames>
  <calcPr calcId="145621"/>
</workbook>
</file>

<file path=xl/calcChain.xml><?xml version="1.0" encoding="utf-8"?>
<calcChain xmlns="http://schemas.openxmlformats.org/spreadsheetml/2006/main">
  <c r="L71" i="1" l="1"/>
  <c r="L73" i="1" s="1"/>
  <c r="K71" i="1"/>
  <c r="K73" i="1" s="1"/>
  <c r="J71" i="1"/>
  <c r="J73" i="1" s="1"/>
  <c r="I71" i="1"/>
  <c r="I73" i="1" s="1"/>
  <c r="H71" i="1"/>
  <c r="H73" i="1" s="1"/>
  <c r="G71" i="1"/>
  <c r="G73" i="1" s="1"/>
  <c r="M70" i="1"/>
  <c r="M69" i="1"/>
  <c r="M68" i="1"/>
  <c r="M67" i="1"/>
  <c r="M66" i="1"/>
  <c r="L65" i="1"/>
  <c r="K65" i="1"/>
  <c r="J65" i="1"/>
  <c r="I65" i="1"/>
  <c r="H65" i="1"/>
  <c r="G65" i="1"/>
  <c r="M64" i="1"/>
  <c r="M63" i="1"/>
  <c r="M62" i="1"/>
  <c r="M61" i="1"/>
  <c r="M60" i="1"/>
  <c r="L59" i="1"/>
  <c r="K59" i="1"/>
  <c r="J59" i="1"/>
  <c r="I59" i="1"/>
  <c r="H59" i="1"/>
  <c r="G59" i="1"/>
  <c r="M58" i="1"/>
  <c r="M57" i="1"/>
  <c r="M56" i="1"/>
  <c r="M55" i="1"/>
  <c r="M54" i="1"/>
  <c r="L53" i="1"/>
  <c r="K53" i="1"/>
  <c r="J53" i="1"/>
  <c r="I53" i="1"/>
  <c r="H53" i="1"/>
  <c r="G53" i="1"/>
  <c r="M52" i="1"/>
  <c r="M51" i="1"/>
  <c r="M50" i="1"/>
  <c r="M49" i="1"/>
  <c r="M48" i="1"/>
  <c r="L47" i="1"/>
  <c r="K47" i="1"/>
  <c r="J47" i="1"/>
  <c r="I47" i="1"/>
  <c r="H47" i="1"/>
  <c r="G47" i="1"/>
  <c r="M46" i="1"/>
  <c r="M45" i="1"/>
  <c r="M44" i="1"/>
  <c r="M43" i="1"/>
  <c r="M42" i="1"/>
  <c r="G35" i="1"/>
  <c r="L33" i="1"/>
  <c r="L35" i="1" s="1"/>
  <c r="K33" i="1"/>
  <c r="K35" i="1" s="1"/>
  <c r="J33" i="1"/>
  <c r="J35" i="1" s="1"/>
  <c r="I33" i="1"/>
  <c r="M33" i="1" s="1"/>
  <c r="H33" i="1"/>
  <c r="H35" i="1" s="1"/>
  <c r="G33" i="1"/>
  <c r="M32" i="1"/>
  <c r="M31" i="1"/>
  <c r="M30" i="1"/>
  <c r="M29" i="1"/>
  <c r="M28" i="1"/>
  <c r="L27" i="1"/>
  <c r="K27" i="1"/>
  <c r="J27" i="1"/>
  <c r="I27" i="1"/>
  <c r="H27" i="1"/>
  <c r="G27" i="1"/>
  <c r="M26" i="1"/>
  <c r="M25" i="1"/>
  <c r="M24" i="1"/>
  <c r="M23" i="1"/>
  <c r="M22" i="1"/>
  <c r="L21" i="1"/>
  <c r="K21" i="1"/>
  <c r="J21" i="1"/>
  <c r="I21" i="1"/>
  <c r="H21" i="1"/>
  <c r="G21" i="1"/>
  <c r="M20" i="1"/>
  <c r="M19" i="1"/>
  <c r="M18" i="1"/>
  <c r="M17" i="1"/>
  <c r="M16" i="1"/>
  <c r="L15" i="1"/>
  <c r="K15" i="1"/>
  <c r="J15" i="1"/>
  <c r="I15" i="1"/>
  <c r="H15" i="1"/>
  <c r="G15" i="1"/>
  <c r="M14" i="1"/>
  <c r="M13" i="1"/>
  <c r="M12" i="1"/>
  <c r="M11" i="1"/>
  <c r="M10" i="1"/>
  <c r="L9" i="1"/>
  <c r="K9" i="1"/>
  <c r="J9" i="1"/>
  <c r="I9" i="1"/>
  <c r="H9" i="1"/>
  <c r="G9" i="1"/>
  <c r="M8" i="1"/>
  <c r="M7" i="1"/>
  <c r="M6" i="1"/>
  <c r="M5" i="1"/>
  <c r="M4" i="1"/>
  <c r="M15" i="1" l="1"/>
  <c r="N12" i="1" s="1"/>
  <c r="M9" i="1"/>
  <c r="N4" i="1" s="1"/>
  <c r="M21" i="1"/>
  <c r="M53" i="1"/>
  <c r="N50" i="1" s="1"/>
  <c r="M65" i="1"/>
  <c r="N60" i="1" s="1"/>
  <c r="M27" i="1"/>
  <c r="N24" i="1" s="1"/>
  <c r="M47" i="1"/>
  <c r="M59" i="1"/>
  <c r="N30" i="1"/>
  <c r="N28" i="1"/>
  <c r="N6" i="1"/>
  <c r="N5" i="1"/>
  <c r="N18" i="1"/>
  <c r="N16" i="1"/>
  <c r="N62" i="1"/>
  <c r="N44" i="1"/>
  <c r="N42" i="1"/>
  <c r="N56" i="1"/>
  <c r="N55" i="1"/>
  <c r="N29" i="1"/>
  <c r="N43" i="1"/>
  <c r="N48" i="1"/>
  <c r="M71" i="1"/>
  <c r="N66" i="1" s="1"/>
  <c r="N17" i="1"/>
  <c r="N22" i="1"/>
  <c r="I35" i="1"/>
  <c r="N54" i="1"/>
  <c r="N11" i="1"/>
  <c r="N23" i="1"/>
  <c r="O4" i="1"/>
  <c r="N8" i="1"/>
  <c r="O16" i="1"/>
  <c r="N20" i="1"/>
  <c r="O28" i="1"/>
  <c r="N32" i="1"/>
  <c r="M35" i="1"/>
  <c r="O42" i="1"/>
  <c r="N46" i="1"/>
  <c r="O48" i="1"/>
  <c r="O54" i="1"/>
  <c r="N58" i="1"/>
  <c r="O60" i="1"/>
  <c r="O66" i="1"/>
  <c r="N70" i="1"/>
  <c r="M73" i="1"/>
  <c r="N19" i="1"/>
  <c r="N25" i="1"/>
  <c r="N31" i="1"/>
  <c r="N45" i="1"/>
  <c r="N51" i="1"/>
  <c r="N57" i="1"/>
  <c r="N69" i="1"/>
  <c r="N13" i="1" l="1"/>
  <c r="N26" i="1"/>
  <c r="N14" i="1"/>
  <c r="N61" i="1"/>
  <c r="N10" i="1"/>
  <c r="N15" i="1" s="1"/>
  <c r="N63" i="1"/>
  <c r="N33" i="1"/>
  <c r="N7" i="1"/>
  <c r="N9" i="1" s="1"/>
  <c r="N64" i="1"/>
  <c r="N52" i="1"/>
  <c r="O22" i="1"/>
  <c r="O10" i="1"/>
  <c r="O35" i="1" s="1"/>
  <c r="N49" i="1"/>
  <c r="N53" i="1" s="1"/>
  <c r="N21" i="1"/>
  <c r="N65" i="1"/>
  <c r="N68" i="1"/>
  <c r="N71" i="1" s="1"/>
  <c r="N67" i="1"/>
  <c r="N59" i="1"/>
  <c r="N47" i="1"/>
  <c r="N27" i="1"/>
  <c r="O73" i="1"/>
</calcChain>
</file>

<file path=xl/sharedStrings.xml><?xml version="1.0" encoding="utf-8"?>
<sst xmlns="http://schemas.openxmlformats.org/spreadsheetml/2006/main" count="147" uniqueCount="71">
  <si>
    <t>平成27年度　第１学期末　　子どもたちの「よりよい教育環境づくり」のためのアンケート　集計結果（学校について）</t>
    <rPh sb="0" eb="2">
      <t>ヘイセイ</t>
    </rPh>
    <rPh sb="4" eb="6">
      <t>ネンド</t>
    </rPh>
    <rPh sb="7" eb="8">
      <t>ダイ</t>
    </rPh>
    <rPh sb="11" eb="12">
      <t>マツ</t>
    </rPh>
    <rPh sb="14" eb="15">
      <t>コ</t>
    </rPh>
    <rPh sb="25" eb="27">
      <t>キョウイク</t>
    </rPh>
    <rPh sb="27" eb="29">
      <t>カンキョウ</t>
    </rPh>
    <rPh sb="48" eb="50">
      <t>ガッコウ</t>
    </rPh>
    <phoneticPr fontId="1"/>
  </si>
  <si>
    <t>　　　　　　　　　　　　　　　　Ｈ２７．７実施 　最長兄姉（回収率72％</t>
    <rPh sb="25" eb="27">
      <t>サイチョウ</t>
    </rPh>
    <rPh sb="27" eb="29">
      <t>ケイシ</t>
    </rPh>
    <rPh sb="30" eb="33">
      <t>カイシュウリツ</t>
    </rPh>
    <phoneticPr fontId="1"/>
  </si>
  <si>
    <t>番号</t>
    <rPh sb="0" eb="2">
      <t>バンゴウ</t>
    </rPh>
    <phoneticPr fontId="1"/>
  </si>
  <si>
    <t>項目</t>
    <rPh sb="0" eb="2">
      <t>コウモク</t>
    </rPh>
    <phoneticPr fontId="1"/>
  </si>
  <si>
    <t>評価の内容（学校）</t>
    <rPh sb="0" eb="2">
      <t>ヒョウカ</t>
    </rPh>
    <rPh sb="3" eb="5">
      <t>ナイヨウ</t>
    </rPh>
    <rPh sb="6" eb="8">
      <t>ガッコウ</t>
    </rPh>
    <phoneticPr fontId="1"/>
  </si>
  <si>
    <t>評定（数字）</t>
    <rPh sb="0" eb="2">
      <t>ヒョウテイ</t>
    </rPh>
    <rPh sb="3" eb="5">
      <t>スウジ</t>
    </rPh>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</si>
  <si>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</si>
  <si>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</si>
  <si>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</si>
  <si>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</si>
  <si>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</si>
  <si>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６年</t>
    <rPh sb="1" eb="2">
      <t>ネン</t>
    </rPh>
    <phoneticPr fontId="1"/>
  </si>
  <si>
    <t>全校
人数</t>
    <rPh sb="0" eb="2">
      <t>ゼンコウ</t>
    </rPh>
    <rPh sb="3" eb="5">
      <t>ニンズウ</t>
    </rPh>
    <phoneticPr fontId="1"/>
  </si>
  <si>
    <t>全校
％</t>
    <rPh sb="0" eb="2">
      <t>ゼンコウ</t>
    </rPh>
    <phoneticPr fontId="1"/>
  </si>
  <si>
    <t>平均</t>
    <rPh sb="0" eb="2">
      <t>ヘイキン</t>
    </rPh>
    <phoneticPr fontId="1"/>
  </si>
  <si>
    <t>教育目標</t>
    <rPh sb="0" eb="2">
      <t>キョウイク</t>
    </rPh>
    <rPh sb="2" eb="4">
      <t>モクヒョウ</t>
    </rPh>
    <phoneticPr fontId="1"/>
  </si>
  <si>
    <t>　学校は教育目標（「心豊かに，自ら学び，たくましく生きる子どもを育てる」）を設定していますが，成果が出ていると思いますか？</t>
    <rPh sb="10" eb="11">
      <t>ココロ</t>
    </rPh>
    <rPh sb="11" eb="12">
      <t>ユタ</t>
    </rPh>
    <rPh sb="15" eb="16">
      <t>ミズカ</t>
    </rPh>
    <rPh sb="17" eb="18">
      <t>マナ</t>
    </rPh>
    <rPh sb="25" eb="26">
      <t>イ</t>
    </rPh>
    <rPh sb="28" eb="29">
      <t>コ</t>
    </rPh>
    <rPh sb="32" eb="33">
      <t>ソダ</t>
    </rPh>
    <rPh sb="38" eb="40">
      <t>セッテイ</t>
    </rPh>
    <rPh sb="47" eb="49">
      <t>セイカ</t>
    </rPh>
    <rPh sb="50" eb="51">
      <t>デ</t>
    </rPh>
    <rPh sb="55" eb="56">
      <t>オモ</t>
    </rPh>
    <phoneticPr fontId="0"/>
  </si>
  <si>
    <t>思う</t>
    <rPh sb="0" eb="1">
      <t>オモ</t>
    </rPh>
    <phoneticPr fontId="1"/>
  </si>
  <si>
    <t>大体思う</t>
    <rPh sb="2" eb="3">
      <t>オモ</t>
    </rPh>
    <phoneticPr fontId="1"/>
  </si>
  <si>
    <t>あまり思わない</t>
    <rPh sb="3" eb="4">
      <t>オモ</t>
    </rPh>
    <phoneticPr fontId="1"/>
  </si>
  <si>
    <t>思わない</t>
    <rPh sb="0" eb="1">
      <t>オモ</t>
    </rPh>
    <phoneticPr fontId="1"/>
  </si>
  <si>
    <t>無回答</t>
    <rPh sb="0" eb="3">
      <t>ムカイトウ</t>
    </rPh>
    <phoneticPr fontId="1"/>
  </si>
  <si>
    <t>計</t>
    <rPh sb="0" eb="1">
      <t>ケイ</t>
    </rPh>
    <phoneticPr fontId="1"/>
  </si>
  <si>
    <t>学力向上</t>
    <rPh sb="0" eb="2">
      <t>ガクリョク</t>
    </rPh>
    <rPh sb="2" eb="4">
      <t>コウジョウ</t>
    </rPh>
    <phoneticPr fontId="1"/>
  </si>
  <si>
    <t xml:space="preserve">  学校では，子どもたちに確かな学力を身に付けるための取組（言語活動の充実，少人数授業・ＴＴ，教科担任制等）を行っていますが，成果が出ていると思いますか？</t>
    <rPh sb="27" eb="29">
      <t>トリクミ</t>
    </rPh>
    <rPh sb="30" eb="32">
      <t>ゲンゴ</t>
    </rPh>
    <rPh sb="32" eb="34">
      <t>カツドウ</t>
    </rPh>
    <rPh sb="35" eb="37">
      <t>ジュウジツ</t>
    </rPh>
    <rPh sb="38" eb="41">
      <t>ショウニンズウ</t>
    </rPh>
    <rPh sb="41" eb="43">
      <t>ジュギョウ</t>
    </rPh>
    <rPh sb="47" eb="49">
      <t>キョウカ</t>
    </rPh>
    <rPh sb="49" eb="52">
      <t>タンニンセイ</t>
    </rPh>
    <rPh sb="52" eb="53">
      <t>ナド</t>
    </rPh>
    <rPh sb="55" eb="56">
      <t>オコナ</t>
    </rPh>
    <phoneticPr fontId="0"/>
  </si>
  <si>
    <t>思う</t>
    <phoneticPr fontId="1"/>
  </si>
  <si>
    <t>大体思う</t>
    <phoneticPr fontId="1"/>
  </si>
  <si>
    <t>あまり思わない</t>
    <phoneticPr fontId="1"/>
  </si>
  <si>
    <t>思わない</t>
    <phoneticPr fontId="1"/>
  </si>
  <si>
    <t>心の教育</t>
    <rPh sb="0" eb="1">
      <t>ココロ</t>
    </rPh>
    <rPh sb="2" eb="4">
      <t>キョウイク</t>
    </rPh>
    <phoneticPr fontId="1"/>
  </si>
  <si>
    <t>　学校は，子どもたちに思いやりの気持ちをはぐくむための取組（心の日，心の木活動，幼小一貫等）を行っていますが，成果が出ていると思いますか？</t>
    <rPh sb="16" eb="18">
      <t>キモ</t>
    </rPh>
    <rPh sb="27" eb="29">
      <t>トリクミ</t>
    </rPh>
    <rPh sb="30" eb="31">
      <t>ココロ</t>
    </rPh>
    <rPh sb="32" eb="33">
      <t>ヒ</t>
    </rPh>
    <rPh sb="34" eb="35">
      <t>ココロ</t>
    </rPh>
    <rPh sb="36" eb="37">
      <t>キ</t>
    </rPh>
    <rPh sb="37" eb="39">
      <t>カツドウ</t>
    </rPh>
    <rPh sb="40" eb="42">
      <t>ヨウショウ</t>
    </rPh>
    <rPh sb="42" eb="44">
      <t>イッカン</t>
    </rPh>
    <rPh sb="44" eb="45">
      <t>ナド</t>
    </rPh>
    <rPh sb="55" eb="57">
      <t>セイカ</t>
    </rPh>
    <rPh sb="58" eb="59">
      <t>デ</t>
    </rPh>
    <phoneticPr fontId="0"/>
  </si>
  <si>
    <t>思う</t>
    <phoneticPr fontId="1"/>
  </si>
  <si>
    <t>大体思う</t>
    <phoneticPr fontId="1"/>
  </si>
  <si>
    <t>危機管理</t>
    <rPh sb="0" eb="2">
      <t>キキ</t>
    </rPh>
    <rPh sb="2" eb="4">
      <t>カンリ</t>
    </rPh>
    <phoneticPr fontId="1"/>
  </si>
  <si>
    <t>　学校は，子どもたちの危機管理の意識を高めるような取組（水難訓練，不審者対応避難訓練，地震火災避難訓練等）を行っていますが，成果が出ていると思いますか？</t>
    <rPh sb="25" eb="27">
      <t>トリクミ</t>
    </rPh>
    <rPh sb="28" eb="30">
      <t>スイナン</t>
    </rPh>
    <rPh sb="30" eb="32">
      <t>クンレン</t>
    </rPh>
    <rPh sb="33" eb="36">
      <t>フシンシャ</t>
    </rPh>
    <rPh sb="36" eb="38">
      <t>タイオウ</t>
    </rPh>
    <rPh sb="38" eb="40">
      <t>ヒナン</t>
    </rPh>
    <rPh sb="40" eb="42">
      <t>クンレン</t>
    </rPh>
    <rPh sb="43" eb="45">
      <t>ジシン</t>
    </rPh>
    <rPh sb="45" eb="47">
      <t>カサイ</t>
    </rPh>
    <rPh sb="47" eb="49">
      <t>ヒナン</t>
    </rPh>
    <rPh sb="49" eb="51">
      <t>クンレン</t>
    </rPh>
    <rPh sb="51" eb="52">
      <t>ナド</t>
    </rPh>
    <rPh sb="62" eb="64">
      <t>セイカ</t>
    </rPh>
    <rPh sb="65" eb="66">
      <t>デ</t>
    </rPh>
    <phoneticPr fontId="0"/>
  </si>
  <si>
    <t>健康　　・　　体　　　つ　　　く　　　り</t>
    <rPh sb="0" eb="2">
      <t>ケンコウ</t>
    </rPh>
    <rPh sb="7" eb="8">
      <t>カラダ</t>
    </rPh>
    <phoneticPr fontId="1"/>
  </si>
  <si>
    <t>　学校は，子どもたちの健康の増進やたくましい体をつくるための取組（給食指導，保健指導，さわやかタイム等）を行っていますが，成果が出ていると思いますか？</t>
    <rPh sb="11" eb="13">
      <t>ケンコウ</t>
    </rPh>
    <rPh sb="14" eb="16">
      <t>ゾウシン</t>
    </rPh>
    <rPh sb="22" eb="23">
      <t>カラダ</t>
    </rPh>
    <rPh sb="30" eb="32">
      <t>トリクミ</t>
    </rPh>
    <rPh sb="33" eb="35">
      <t>キュウショク</t>
    </rPh>
    <rPh sb="35" eb="37">
      <t>シドウ</t>
    </rPh>
    <rPh sb="38" eb="40">
      <t>ホケン</t>
    </rPh>
    <rPh sb="40" eb="42">
      <t>シドウ</t>
    </rPh>
    <rPh sb="50" eb="51">
      <t>ナド</t>
    </rPh>
    <rPh sb="61" eb="63">
      <t>セイカ</t>
    </rPh>
    <rPh sb="64" eb="65">
      <t>デ</t>
    </rPh>
    <phoneticPr fontId="0"/>
  </si>
  <si>
    <t>1～5</t>
    <phoneticPr fontId="1"/>
  </si>
  <si>
    <t>回収率</t>
    <rPh sb="0" eb="3">
      <t>カイシュウリツ</t>
    </rPh>
    <phoneticPr fontId="1"/>
  </si>
  <si>
    <t>児童数（最長兄姉）</t>
    <rPh sb="0" eb="3">
      <t>ジドウスウ</t>
    </rPh>
    <rPh sb="4" eb="6">
      <t>サイチョウ</t>
    </rPh>
    <rPh sb="6" eb="8">
      <t>ケイシ</t>
    </rPh>
    <phoneticPr fontId="1"/>
  </si>
  <si>
    <t>５１名</t>
    <rPh sb="2" eb="3">
      <t>メイ</t>
    </rPh>
    <phoneticPr fontId="1"/>
  </si>
  <si>
    <t>４４名</t>
    <rPh sb="2" eb="3">
      <t>メイ</t>
    </rPh>
    <phoneticPr fontId="1"/>
  </si>
  <si>
    <t>４７名</t>
    <rPh sb="2" eb="3">
      <t>メイ</t>
    </rPh>
    <phoneticPr fontId="1"/>
  </si>
  <si>
    <t>６２名</t>
    <rPh sb="2" eb="3">
      <t>メイ</t>
    </rPh>
    <phoneticPr fontId="1"/>
  </si>
  <si>
    <t>７２名</t>
    <rPh sb="2" eb="3">
      <t>メイ</t>
    </rPh>
    <phoneticPr fontId="1"/>
  </si>
  <si>
    <t>８１名</t>
    <rPh sb="2" eb="3">
      <t>メイ</t>
    </rPh>
    <phoneticPr fontId="1"/>
  </si>
  <si>
    <t>３５７名</t>
    <rPh sb="3" eb="4">
      <t>メイ</t>
    </rPh>
    <phoneticPr fontId="1"/>
  </si>
  <si>
    <t>児童数（全児童）</t>
    <rPh sb="0" eb="3">
      <t>ジドウスウ</t>
    </rPh>
    <rPh sb="4" eb="7">
      <t>ゼンジドウ</t>
    </rPh>
    <phoneticPr fontId="1"/>
  </si>
  <si>
    <t>９０名</t>
    <rPh sb="2" eb="3">
      <t>メイ</t>
    </rPh>
    <phoneticPr fontId="1"/>
  </si>
  <si>
    <t>７６名</t>
    <rPh sb="2" eb="3">
      <t>メイ</t>
    </rPh>
    <phoneticPr fontId="1"/>
  </si>
  <si>
    <t>８２名</t>
    <rPh sb="2" eb="3">
      <t>メイ</t>
    </rPh>
    <phoneticPr fontId="1"/>
  </si>
  <si>
    <t>８４名</t>
    <rPh sb="2" eb="3">
      <t>メイ</t>
    </rPh>
    <phoneticPr fontId="1"/>
  </si>
  <si>
    <t>４９０名</t>
    <rPh sb="3" eb="4">
      <t>メイ</t>
    </rPh>
    <phoneticPr fontId="1"/>
  </si>
  <si>
    <t>平成27年度　第１学期末　　子どもたちの「よりよい教育環境づくり」のためのアンケート　集計結果（家庭について）</t>
    <rPh sb="0" eb="2">
      <t>ヘイセイ</t>
    </rPh>
    <rPh sb="4" eb="6">
      <t>ネンド</t>
    </rPh>
    <rPh sb="7" eb="8">
      <t>ダイ</t>
    </rPh>
    <rPh sb="11" eb="12">
      <t>マツ</t>
    </rPh>
    <rPh sb="14" eb="15">
      <t>コ</t>
    </rPh>
    <rPh sb="25" eb="27">
      <t>キョウイク</t>
    </rPh>
    <rPh sb="27" eb="29">
      <t>カンキョウ</t>
    </rPh>
    <rPh sb="48" eb="50">
      <t>カテイ</t>
    </rPh>
    <phoneticPr fontId="1"/>
  </si>
  <si>
    <t>　　　　　　　　　　　　　　　　Ｈ２７．７実施 　最長兄姉（回収率72％)</t>
    <rPh sb="25" eb="27">
      <t>サイチョウ</t>
    </rPh>
    <rPh sb="27" eb="29">
      <t>ケイシ</t>
    </rPh>
    <rPh sb="30" eb="33">
      <t>カイシュウリツ</t>
    </rPh>
    <phoneticPr fontId="1"/>
  </si>
  <si>
    <t>評価の内容（家庭）</t>
    <rPh sb="0" eb="2">
      <t>ヒョウカ</t>
    </rPh>
    <rPh sb="3" eb="5">
      <t>ナイヨウ</t>
    </rPh>
    <rPh sb="6" eb="8">
      <t>カテイ</t>
    </rPh>
    <phoneticPr fontId="1"/>
  </si>
  <si>
    <t>　学校の教育目標について，関心をもつことは大切だと思いますか？</t>
    <phoneticPr fontId="1"/>
  </si>
  <si>
    <t>　家庭で，学校での学習について，お子さんの状況を把握するようにしていますか？</t>
    <phoneticPr fontId="1"/>
  </si>
  <si>
    <t>している</t>
    <phoneticPr fontId="1"/>
  </si>
  <si>
    <t>大体している</t>
    <phoneticPr fontId="1"/>
  </si>
  <si>
    <t>あまりしていない</t>
    <phoneticPr fontId="1"/>
  </si>
  <si>
    <t>していない</t>
    <phoneticPr fontId="1"/>
  </si>
  <si>
    <t>　家庭では，お子さんに思いやりの気持ちをはぐくむような働きかけをしていますか？</t>
    <phoneticPr fontId="1"/>
  </si>
  <si>
    <t>　家庭では，危機管理についてお子さんに教えていますか？</t>
    <phoneticPr fontId="1"/>
  </si>
  <si>
    <t>教えている</t>
    <rPh sb="0" eb="1">
      <t>オシ</t>
    </rPh>
    <phoneticPr fontId="1"/>
  </si>
  <si>
    <t>大体教えている</t>
    <rPh sb="2" eb="3">
      <t>オシ</t>
    </rPh>
    <phoneticPr fontId="1"/>
  </si>
  <si>
    <t>あまり教えていない</t>
    <rPh sb="3" eb="4">
      <t>オシ</t>
    </rPh>
    <phoneticPr fontId="1"/>
  </si>
  <si>
    <t>教えていない</t>
    <rPh sb="0" eb="1">
      <t>オシ</t>
    </rPh>
    <phoneticPr fontId="1"/>
  </si>
  <si>
    <t>　家庭では，健康な体をつくったり体力を付けたりするために留意していますか？</t>
    <phoneticPr fontId="1"/>
  </si>
  <si>
    <t>1～5</t>
    <phoneticPr fontId="1"/>
  </si>
  <si>
    <t xml:space="preserve">評価点４を１００％，中央値２．５を５０％達成と見なすと，（学校について）の評価点３．１は７０％，（家庭について）の評価点３．２は７３％でした。
「よりよい教育環境づくり」（学校について）に関する保護者の方々の意識は，教育目標から健康・体つくりに至るまでほぼどの項目も概ね成果が出ていると感じておられました。危機管理と健康体つくりが５項目の中でもやや評価が上回っていました。そしてどの項目も，約１０％前後の方々が教育活動の成果があまり出ていないと感じておられ，１％でも減らせるよう全職員で共通理解し，学級から学年そして学校全体へと組織的に取り組んで行く必要があります。
「よりよい教育環境づくり」（家庭について）に関する保護者の方々の意識は，「教育目標への関心をもつこと」が最も割合が多く，教育活動への関心の高さが伺えるとともに，ご家庭でも学校と足並みを揃え協調・協力に励んでおられることがわかりました。このことは「健康・体つくり」を除いて,各項目の「あまり行っていない」が１０％を下回っていることからも，熱心な家庭教育を行って頂いていることが分かります。全項目中唯一３点を下回った「家庭での健康・体つくり」評価点２．９（達成率６３％）については，場所や時間等の家庭環境の違いもあり一概にはいえませんが，運動の習慣化や保健に関する指導に十分取り組めないご家庭があることもわかりました。
</t>
    <rPh sb="0" eb="3">
      <t>ヒョウカテン</t>
    </rPh>
    <rPh sb="10" eb="13">
      <t>チュウオウチ</t>
    </rPh>
    <rPh sb="20" eb="22">
      <t>タッセイ</t>
    </rPh>
    <rPh sb="23" eb="24">
      <t>ミ</t>
    </rPh>
    <rPh sb="37" eb="40">
      <t>ヒョウカテン</t>
    </rPh>
    <rPh sb="49" eb="51">
      <t>カテイ</t>
    </rPh>
    <rPh sb="57" eb="60">
      <t>ヒョウカテン</t>
    </rPh>
    <rPh sb="77" eb="79">
      <t>キョウイク</t>
    </rPh>
    <rPh sb="79" eb="81">
      <t>カンキョウ</t>
    </rPh>
    <rPh sb="86" eb="88">
      <t>ガッコウ</t>
    </rPh>
    <rPh sb="94" eb="95">
      <t>カン</t>
    </rPh>
    <rPh sb="97" eb="100">
      <t>ホゴシャ</t>
    </rPh>
    <rPh sb="101" eb="103">
      <t>カタガタ</t>
    </rPh>
    <rPh sb="104" eb="106">
      <t>イシキ</t>
    </rPh>
    <rPh sb="108" eb="110">
      <t>キョウイク</t>
    </rPh>
    <rPh sb="110" eb="112">
      <t>モクヒョウ</t>
    </rPh>
    <rPh sb="114" eb="116">
      <t>ケンコウ</t>
    </rPh>
    <rPh sb="117" eb="118">
      <t>カラダ</t>
    </rPh>
    <rPh sb="122" eb="123">
      <t>イタ</t>
    </rPh>
    <rPh sb="130" eb="132">
      <t>コウモク</t>
    </rPh>
    <rPh sb="133" eb="134">
      <t>オオム</t>
    </rPh>
    <rPh sb="135" eb="137">
      <t>セイカ</t>
    </rPh>
    <rPh sb="138" eb="139">
      <t>デ</t>
    </rPh>
    <rPh sb="143" eb="144">
      <t>カン</t>
    </rPh>
    <rPh sb="153" eb="155">
      <t>キキ</t>
    </rPh>
    <rPh sb="155" eb="157">
      <t>カンリ</t>
    </rPh>
    <rPh sb="158" eb="160">
      <t>ケンコウ</t>
    </rPh>
    <rPh sb="160" eb="161">
      <t>カラダ</t>
    </rPh>
    <rPh sb="166" eb="168">
      <t>コウモク</t>
    </rPh>
    <rPh sb="169" eb="170">
      <t>ナカ</t>
    </rPh>
    <rPh sb="174" eb="176">
      <t>ヒョウカ</t>
    </rPh>
    <rPh sb="177" eb="179">
      <t>ウワマワ</t>
    </rPh>
    <rPh sb="191" eb="193">
      <t>コウモク</t>
    </rPh>
    <rPh sb="195" eb="196">
      <t>ヤク</t>
    </rPh>
    <rPh sb="199" eb="201">
      <t>ゼンゴ</t>
    </rPh>
    <rPh sb="202" eb="204">
      <t>カタガタ</t>
    </rPh>
    <rPh sb="205" eb="207">
      <t>キョウイク</t>
    </rPh>
    <rPh sb="207" eb="209">
      <t>カツドウ</t>
    </rPh>
    <rPh sb="210" eb="212">
      <t>セイカ</t>
    </rPh>
    <rPh sb="216" eb="217">
      <t>デ</t>
    </rPh>
    <rPh sb="222" eb="223">
      <t>カン</t>
    </rPh>
    <rPh sb="233" eb="234">
      <t>ヘ</t>
    </rPh>
    <rPh sb="239" eb="242">
      <t>ゼンショクイン</t>
    </rPh>
    <rPh sb="243" eb="245">
      <t>キョウツウ</t>
    </rPh>
    <rPh sb="245" eb="247">
      <t>リカイ</t>
    </rPh>
    <rPh sb="249" eb="251">
      <t>ガッキュウ</t>
    </rPh>
    <rPh sb="253" eb="255">
      <t>ガクネン</t>
    </rPh>
    <rPh sb="258" eb="260">
      <t>ガッコウ</t>
    </rPh>
    <rPh sb="260" eb="262">
      <t>ゼンタイ</t>
    </rPh>
    <rPh sb="264" eb="267">
      <t>ソシキテキ</t>
    </rPh>
    <rPh sb="268" eb="269">
      <t>ト</t>
    </rPh>
    <rPh sb="270" eb="271">
      <t>ク</t>
    </rPh>
    <rPh sb="273" eb="274">
      <t>イ</t>
    </rPh>
    <rPh sb="275" eb="277">
      <t>ヒツヨウ</t>
    </rPh>
    <rPh sb="298" eb="300">
      <t>カテイ</t>
    </rPh>
    <rPh sb="321" eb="323">
      <t>キョウイク</t>
    </rPh>
    <rPh sb="323" eb="325">
      <t>モクヒョウ</t>
    </rPh>
    <rPh sb="327" eb="329">
      <t>カンシン</t>
    </rPh>
    <rPh sb="336" eb="337">
      <t>モット</t>
    </rPh>
    <rPh sb="338" eb="340">
      <t>ワリアイ</t>
    </rPh>
    <rPh sb="341" eb="342">
      <t>オオ</t>
    </rPh>
    <rPh sb="344" eb="346">
      <t>キョウイク</t>
    </rPh>
    <rPh sb="346" eb="348">
      <t>カツドウ</t>
    </rPh>
    <rPh sb="350" eb="352">
      <t>カンシン</t>
    </rPh>
    <rPh sb="353" eb="354">
      <t>タカ</t>
    </rPh>
    <rPh sb="356" eb="357">
      <t>ウカガ</t>
    </rPh>
    <rPh sb="365" eb="367">
      <t>カテイ</t>
    </rPh>
    <rPh sb="369" eb="371">
      <t>ガッコウ</t>
    </rPh>
    <rPh sb="372" eb="374">
      <t>アシナ</t>
    </rPh>
    <rPh sb="376" eb="377">
      <t>ソロ</t>
    </rPh>
    <rPh sb="381" eb="383">
      <t>キョウリョク</t>
    </rPh>
    <rPh sb="384" eb="385">
      <t>ハゲ</t>
    </rPh>
    <rPh sb="420" eb="423">
      <t>カクコウモク</t>
    </rPh>
    <rPh sb="428" eb="429">
      <t>オコナ</t>
    </rPh>
    <rPh sb="440" eb="442">
      <t>シタマワ</t>
    </rPh>
    <rPh sb="452" eb="454">
      <t>ネッシン</t>
    </rPh>
    <rPh sb="455" eb="457">
      <t>カテイ</t>
    </rPh>
    <rPh sb="457" eb="459">
      <t>キョウイク</t>
    </rPh>
    <rPh sb="460" eb="461">
      <t>オコナ</t>
    </rPh>
    <rPh sb="463" eb="464">
      <t>イタダ</t>
    </rPh>
    <rPh sb="471" eb="472">
      <t>ワ</t>
    </rPh>
    <rPh sb="477" eb="480">
      <t>ゼンコウモク</t>
    </rPh>
    <rPh sb="480" eb="481">
      <t>ナカ</t>
    </rPh>
    <rPh sb="481" eb="483">
      <t>ユイイツ</t>
    </rPh>
    <rPh sb="484" eb="485">
      <t>テン</t>
    </rPh>
    <rPh sb="486" eb="488">
      <t>シタマワ</t>
    </rPh>
    <rPh sb="491" eb="493">
      <t>カテイ</t>
    </rPh>
    <rPh sb="495" eb="497">
      <t>ケンコウ</t>
    </rPh>
    <rPh sb="498" eb="499">
      <t>カラダ</t>
    </rPh>
    <rPh sb="503" eb="506">
      <t>ヒョウカテン</t>
    </rPh>
    <rPh sb="510" eb="513">
      <t>タッセイリツ</t>
    </rPh>
    <rPh sb="523" eb="525">
      <t>バショ</t>
    </rPh>
    <rPh sb="526" eb="528">
      <t>ジカン</t>
    </rPh>
    <rPh sb="528" eb="529">
      <t>トウ</t>
    </rPh>
    <rPh sb="530" eb="532">
      <t>カテイ</t>
    </rPh>
    <rPh sb="532" eb="534">
      <t>カンキョウ</t>
    </rPh>
    <rPh sb="535" eb="536">
      <t>チガ</t>
    </rPh>
    <rPh sb="540" eb="542">
      <t>イチガイ</t>
    </rPh>
    <rPh sb="551" eb="553">
      <t>ウンドウ</t>
    </rPh>
    <rPh sb="554" eb="557">
      <t>シュウカンカ</t>
    </rPh>
    <rPh sb="558" eb="560">
      <t>ホケン</t>
    </rPh>
    <rPh sb="561" eb="562">
      <t>カン</t>
    </rPh>
    <rPh sb="564" eb="566">
      <t>シドウ</t>
    </rPh>
    <rPh sb="567" eb="569">
      <t>ジュウブン</t>
    </rPh>
    <rPh sb="569" eb="570">
      <t>ト</t>
    </rPh>
    <rPh sb="571" eb="572">
      <t>ク</t>
    </rPh>
    <rPh sb="576" eb="578">
      <t>カテイ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</si>
</sst>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_ "/>
  </numFmts>
  <fonts count="13">
    <font>
      <sz val="11"/>
      <name val="ＭＳ Ｐ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11"/>
      <name val="ＭＳ ゴシック"/>
      <family val="3"/>
      <charset val="128"/>
    </font>
    <font>
      <sz val="8"/>
      <name val="ＭＳ ゴシック"/>
      <family val="3"/>
      <charset val="128"/>
    </font>
    <font>
      <sz val="8"/>
      <name val="ＭＳ 明朝"/>
      <family val="1"/>
      <charset val="128"/>
    </font>
    <font>
      <sz val="9"/>
      <name val="ＭＳ 明朝"/>
      <family val="1"/>
      <charset val="128"/>
    </font>
    <font>
      <b/>
      <sz val="10"/>
      <name val="ＭＳ ゴシック"/>
      <family val="3"/>
      <charset val="128"/>
    </font>
    <font>
      <sz val="6"/>
      <name val="ＭＳ ゴシック"/>
      <family val="3"/>
      <charset val="128"/>
    </font>
    <font>
      <sz val="9"/>
      <name val="ＭＳ ゴシック"/>
      <family val="3"/>
      <charset val="128"/>
    </font>
    <font>
      <b/>
      <sz val="10"/>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05">
    <xf numFmtId="0" fontId="0" fillId="0" borderId="0" xfId="0"/>
    <xf numFmtId="0" fontId="4" fillId="0" borderId="0" xfId="0" applyFont="1"/>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3" xfId="0" applyFont="1" applyBorder="1" applyAlignment="1">
      <alignment horizontal="center" vertical="center"/>
    </xf>
    <xf numFmtId="49" fontId="4" fillId="0" borderId="5" xfId="0" applyNumberFormat="1" applyFont="1" applyBorder="1" applyAlignment="1">
      <alignment horizontal="center" vertical="center"/>
    </xf>
    <xf numFmtId="49" fontId="4" fillId="0" borderId="5" xfId="0" applyNumberFormat="1" applyFont="1" applyFill="1" applyBorder="1" applyAlignment="1">
      <alignment horizontal="center" vertical="center"/>
    </xf>
    <xf numFmtId="49" fontId="3" fillId="0" borderId="6"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0" fontId="4" fillId="0" borderId="6" xfId="0" applyFont="1" applyBorder="1" applyAlignment="1">
      <alignment horizontal="center" vertical="center"/>
    </xf>
    <xf numFmtId="0" fontId="7" fillId="0" borderId="10" xfId="0" applyFont="1" applyBorder="1" applyAlignment="1">
      <alignment horizontal="center" vertical="center"/>
    </xf>
    <xf numFmtId="0" fontId="7" fillId="0" borderId="10" xfId="0" applyFont="1" applyBorder="1" applyAlignment="1">
      <alignment horizontal="left" vertical="center"/>
    </xf>
    <xf numFmtId="0" fontId="7" fillId="0" borderId="10" xfId="0" applyFont="1" applyBorder="1" applyAlignment="1">
      <alignment horizontal="right" vertical="center"/>
    </xf>
    <xf numFmtId="0" fontId="7" fillId="0" borderId="10" xfId="0" applyFont="1" applyFill="1" applyBorder="1" applyAlignment="1">
      <alignment horizontal="right" vertical="center"/>
    </xf>
    <xf numFmtId="0" fontId="7" fillId="0" borderId="11" xfId="0" applyFont="1" applyBorder="1" applyAlignment="1">
      <alignment horizontal="right" vertical="center"/>
    </xf>
    <xf numFmtId="176" fontId="7" fillId="0" borderId="12" xfId="0" applyNumberFormat="1" applyFont="1" applyBorder="1" applyAlignment="1">
      <alignment horizontal="right" vertical="center"/>
    </xf>
    <xf numFmtId="0" fontId="7" fillId="0" borderId="17" xfId="0" applyFont="1" applyBorder="1" applyAlignment="1">
      <alignment horizontal="center" vertical="center"/>
    </xf>
    <xf numFmtId="0" fontId="7" fillId="0" borderId="17" xfId="0" applyFont="1" applyBorder="1" applyAlignment="1">
      <alignment horizontal="left" vertical="center"/>
    </xf>
    <xf numFmtId="0" fontId="7" fillId="0" borderId="17" xfId="0" applyFont="1" applyBorder="1" applyAlignment="1">
      <alignment horizontal="right" vertical="center"/>
    </xf>
    <xf numFmtId="0" fontId="7" fillId="0" borderId="17" xfId="0" applyFont="1" applyFill="1" applyBorder="1" applyAlignment="1">
      <alignment horizontal="right" vertical="center"/>
    </xf>
    <xf numFmtId="176" fontId="7" fillId="0" borderId="18" xfId="0" applyNumberFormat="1" applyFont="1" applyBorder="1" applyAlignment="1">
      <alignment horizontal="right" vertical="center"/>
    </xf>
    <xf numFmtId="0" fontId="7" fillId="0" borderId="22" xfId="0" applyFont="1" applyBorder="1" applyAlignment="1">
      <alignment horizontal="right" vertical="center"/>
    </xf>
    <xf numFmtId="0" fontId="7" fillId="0" borderId="22" xfId="0" applyFont="1" applyFill="1" applyBorder="1" applyAlignment="1">
      <alignment horizontal="right" vertical="center"/>
    </xf>
    <xf numFmtId="176" fontId="7" fillId="0" borderId="0" xfId="0" applyNumberFormat="1" applyFont="1" applyBorder="1" applyAlignment="1">
      <alignment horizontal="right" vertical="center"/>
    </xf>
    <xf numFmtId="0" fontId="7" fillId="0" borderId="25" xfId="0" applyFont="1" applyBorder="1" applyAlignment="1">
      <alignment horizontal="center" vertical="center"/>
    </xf>
    <xf numFmtId="0" fontId="7" fillId="0" borderId="25" xfId="0" applyFont="1" applyBorder="1" applyAlignment="1">
      <alignment horizontal="right" vertical="center"/>
    </xf>
    <xf numFmtId="0" fontId="7" fillId="0" borderId="26" xfId="0" applyFont="1" applyFill="1" applyBorder="1" applyAlignment="1">
      <alignment horizontal="right" vertical="center"/>
    </xf>
    <xf numFmtId="176" fontId="7" fillId="0" borderId="27" xfId="0" applyNumberFormat="1" applyFont="1" applyBorder="1" applyAlignment="1">
      <alignment horizontal="right" vertical="center"/>
    </xf>
    <xf numFmtId="0" fontId="7" fillId="0" borderId="29" xfId="0" applyFont="1" applyBorder="1" applyAlignment="1">
      <alignment horizontal="center" vertical="center"/>
    </xf>
    <xf numFmtId="0" fontId="7" fillId="0" borderId="29" xfId="0" applyFont="1" applyBorder="1" applyAlignment="1">
      <alignment horizontal="left" vertical="center"/>
    </xf>
    <xf numFmtId="0" fontId="3" fillId="0" borderId="7" xfId="0" applyFont="1" applyBorder="1" applyAlignment="1">
      <alignment horizontal="center" vertical="center"/>
    </xf>
    <xf numFmtId="0" fontId="9" fillId="0" borderId="7" xfId="0" applyFont="1" applyBorder="1" applyAlignment="1">
      <alignment horizontal="center" vertical="center" wrapText="1"/>
    </xf>
    <xf numFmtId="0" fontId="6" fillId="0" borderId="7" xfId="0" applyFont="1" applyBorder="1" applyAlignment="1">
      <alignment horizontal="left" vertical="center" wrapText="1"/>
    </xf>
    <xf numFmtId="0" fontId="7" fillId="0" borderId="7" xfId="0" applyFont="1" applyBorder="1" applyAlignment="1">
      <alignment horizontal="center" vertical="center"/>
    </xf>
    <xf numFmtId="0" fontId="7" fillId="0" borderId="7" xfId="0" applyFont="1" applyBorder="1" applyAlignment="1">
      <alignment horizontal="right" vertical="center"/>
    </xf>
    <xf numFmtId="176" fontId="7" fillId="0" borderId="30" xfId="0" applyNumberFormat="1" applyFont="1" applyBorder="1" applyAlignment="1">
      <alignment horizontal="right" vertical="center"/>
    </xf>
    <xf numFmtId="177" fontId="3" fillId="0" borderId="7" xfId="0" applyNumberFormat="1" applyFont="1" applyBorder="1" applyAlignment="1">
      <alignment horizontal="center" vertical="center"/>
    </xf>
    <xf numFmtId="176" fontId="7" fillId="0" borderId="17" xfId="0" applyNumberFormat="1" applyFont="1" applyBorder="1" applyAlignment="1">
      <alignment horizontal="right" vertical="center"/>
    </xf>
    <xf numFmtId="176" fontId="7" fillId="0" borderId="35" xfId="0" applyNumberFormat="1" applyFont="1" applyBorder="1" applyAlignment="1">
      <alignment horizontal="right" vertical="center"/>
    </xf>
    <xf numFmtId="176" fontId="7" fillId="0" borderId="36" xfId="0" applyNumberFormat="1" applyFont="1" applyBorder="1" applyAlignment="1">
      <alignment horizontal="right" vertical="center"/>
    </xf>
    <xf numFmtId="176" fontId="7" fillId="0" borderId="19" xfId="0" applyNumberFormat="1" applyFont="1" applyBorder="1" applyAlignment="1">
      <alignment horizontal="right" vertical="center"/>
    </xf>
    <xf numFmtId="0" fontId="7" fillId="2" borderId="17" xfId="0" applyFont="1" applyFill="1" applyBorder="1" applyAlignment="1">
      <alignment horizontal="right" vertical="center"/>
    </xf>
    <xf numFmtId="0" fontId="7" fillId="0" borderId="39" xfId="0" applyFont="1" applyBorder="1" applyAlignment="1">
      <alignment horizontal="right" vertical="center"/>
    </xf>
    <xf numFmtId="0" fontId="7" fillId="0" borderId="44" xfId="0" applyFont="1" applyBorder="1" applyAlignment="1">
      <alignment horizontal="right" vertical="center"/>
    </xf>
    <xf numFmtId="176" fontId="7" fillId="0" borderId="45" xfId="0" applyNumberFormat="1" applyFont="1" applyFill="1" applyBorder="1" applyAlignment="1">
      <alignment horizontal="right" vertical="center"/>
    </xf>
    <xf numFmtId="0" fontId="7" fillId="0" borderId="0" xfId="0" applyFont="1" applyBorder="1"/>
    <xf numFmtId="0" fontId="10"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0" fontId="7" fillId="0" borderId="0" xfId="0" applyFont="1" applyFill="1" applyBorder="1" applyAlignment="1">
      <alignment horizontal="right" vertical="center"/>
    </xf>
    <xf numFmtId="0" fontId="0" fillId="0" borderId="0" xfId="0" applyAlignment="1">
      <alignment vertical="center"/>
    </xf>
    <xf numFmtId="0" fontId="0" fillId="0" borderId="3" xfId="0" applyBorder="1" applyAlignment="1">
      <alignment horizontal="center" vertical="center"/>
    </xf>
    <xf numFmtId="49" fontId="0" fillId="0" borderId="5" xfId="0" applyNumberFormat="1" applyBorder="1" applyAlignment="1">
      <alignment horizontal="center" vertical="center"/>
    </xf>
    <xf numFmtId="49" fontId="0" fillId="0" borderId="5" xfId="0" applyNumberFormat="1" applyFill="1" applyBorder="1" applyAlignment="1">
      <alignment horizontal="center" vertical="center"/>
    </xf>
    <xf numFmtId="49" fontId="12" fillId="0" borderId="6" xfId="0" applyNumberFormat="1" applyFont="1" applyBorder="1" applyAlignment="1">
      <alignment horizontal="center" vertical="center" wrapText="1"/>
    </xf>
    <xf numFmtId="49" fontId="12" fillId="0" borderId="7" xfId="0" applyNumberFormat="1" applyFont="1" applyBorder="1" applyAlignment="1">
      <alignment horizontal="center" vertical="center" wrapText="1"/>
    </xf>
    <xf numFmtId="0" fontId="0" fillId="0" borderId="6" xfId="0" applyBorder="1" applyAlignment="1">
      <alignment horizontal="center" vertical="center"/>
    </xf>
    <xf numFmtId="0" fontId="10" fillId="0" borderId="7" xfId="0" applyFont="1" applyBorder="1" applyAlignment="1">
      <alignment horizontal="center" vertical="center"/>
    </xf>
    <xf numFmtId="0" fontId="0" fillId="0" borderId="0" xfId="0" applyAlignment="1">
      <alignment horizontal="center"/>
    </xf>
    <xf numFmtId="0" fontId="10" fillId="0" borderId="31" xfId="0" applyFont="1" applyBorder="1" applyAlignment="1">
      <alignment horizontal="center" vertical="center"/>
    </xf>
    <xf numFmtId="0" fontId="10" fillId="0" borderId="30" xfId="0" applyFont="1" applyBorder="1" applyAlignment="1">
      <alignment horizontal="center" vertical="center"/>
    </xf>
    <xf numFmtId="0" fontId="10" fillId="0" borderId="32" xfId="0" applyFont="1" applyBorder="1" applyAlignment="1">
      <alignment horizontal="center" vertical="center"/>
    </xf>
    <xf numFmtId="0" fontId="10" fillId="0" borderId="37" xfId="0" applyFont="1" applyBorder="1" applyAlignment="1">
      <alignment horizontal="center" vertical="center"/>
    </xf>
    <xf numFmtId="0" fontId="10" fillId="0" borderId="0" xfId="0" applyFont="1" applyBorder="1" applyAlignment="1">
      <alignment horizontal="center" vertical="center"/>
    </xf>
    <xf numFmtId="0" fontId="10" fillId="0" borderId="38" xfId="0" applyFont="1" applyBorder="1" applyAlignment="1">
      <alignment horizontal="center" vertical="center"/>
    </xf>
    <xf numFmtId="0" fontId="10" fillId="0" borderId="40" xfId="0" applyFont="1" applyBorder="1" applyAlignment="1">
      <alignment horizontal="center" vertical="center"/>
    </xf>
    <xf numFmtId="0" fontId="10" fillId="0" borderId="1" xfId="0" applyFont="1" applyBorder="1" applyAlignment="1">
      <alignment horizontal="center" vertical="center"/>
    </xf>
    <xf numFmtId="0" fontId="10" fillId="0" borderId="41"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177" fontId="11" fillId="0" borderId="13" xfId="0" applyNumberFormat="1" applyFont="1" applyBorder="1" applyAlignment="1">
      <alignment horizontal="center" vertical="center"/>
    </xf>
    <xf numFmtId="177" fontId="11" fillId="0" borderId="19" xfId="0" applyNumberFormat="1" applyFont="1" applyBorder="1" applyAlignment="1">
      <alignment horizontal="center" vertical="center"/>
    </xf>
    <xf numFmtId="177" fontId="11" fillId="0" borderId="28" xfId="0" applyNumberFormat="1" applyFont="1" applyBorder="1" applyAlignment="1">
      <alignment horizontal="center" vertical="center"/>
    </xf>
    <xf numFmtId="0" fontId="7" fillId="0" borderId="35" xfId="0" applyFont="1" applyBorder="1" applyAlignment="1">
      <alignment horizontal="center" vertical="center"/>
    </xf>
    <xf numFmtId="0" fontId="7" fillId="0" borderId="14"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0" fillId="0" borderId="0" xfId="0" applyAlignment="1">
      <alignment horizontal="left" vertical="top" wrapText="1"/>
    </xf>
    <xf numFmtId="0" fontId="10" fillId="0" borderId="8" xfId="0" applyFont="1" applyBorder="1" applyAlignment="1">
      <alignment horizontal="center" vertical="center"/>
    </xf>
    <xf numFmtId="0" fontId="10" fillId="0" borderId="15" xfId="0" applyFont="1" applyBorder="1" applyAlignment="1">
      <alignment horizontal="center" vertical="center"/>
    </xf>
    <xf numFmtId="0" fontId="10" fillId="0" borderId="23" xfId="0" applyFont="1" applyBorder="1" applyAlignment="1">
      <alignment horizontal="center" vertical="center"/>
    </xf>
    <xf numFmtId="0" fontId="5" fillId="0" borderId="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4" xfId="0" applyFont="1" applyBorder="1" applyAlignment="1">
      <alignment horizontal="center" vertical="center" wrapText="1"/>
    </xf>
    <xf numFmtId="0" fontId="6" fillId="0" borderId="9" xfId="0" applyFont="1" applyBorder="1" applyAlignment="1">
      <alignment horizontal="left" vertical="center" wrapText="1"/>
    </xf>
    <xf numFmtId="0" fontId="6" fillId="0" borderId="16" xfId="0" applyFont="1" applyBorder="1" applyAlignment="1">
      <alignment horizontal="left" vertical="center" wrapText="1"/>
    </xf>
    <xf numFmtId="0" fontId="6" fillId="0" borderId="24" xfId="0" applyFont="1" applyBorder="1" applyAlignment="1">
      <alignment horizontal="left" vertical="center" wrapText="1"/>
    </xf>
    <xf numFmtId="177" fontId="8" fillId="0" borderId="13" xfId="0" applyNumberFormat="1" applyFont="1" applyBorder="1" applyAlignment="1">
      <alignment horizontal="center" vertical="center"/>
    </xf>
    <xf numFmtId="177" fontId="8" fillId="0" borderId="19" xfId="0" applyNumberFormat="1" applyFont="1" applyBorder="1" applyAlignment="1">
      <alignment horizontal="center" vertical="center"/>
    </xf>
    <xf numFmtId="177" fontId="8" fillId="0" borderId="28" xfId="0" applyNumberFormat="1"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9" fillId="0" borderId="9"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24" xfId="0" applyFont="1" applyBorder="1" applyAlignment="1">
      <alignment horizontal="center" vertical="center" wrapText="1"/>
    </xf>
    <xf numFmtId="0" fontId="3" fillId="0" borderId="1" xfId="0" applyFont="1" applyBorder="1" applyAlignment="1">
      <alignment horizontal="right"/>
    </xf>
    <xf numFmtId="0" fontId="4" fillId="0" borderId="1" xfId="0" applyFont="1" applyBorder="1" applyAlignment="1"/>
    <xf numFmtId="0" fontId="0" fillId="0" borderId="4" xfId="0" applyBorder="1" applyAlignment="1">
      <alignment horizontal="center" vertical="center"/>
    </xf>
    <xf numFmtId="0" fontId="0" fillId="0" borderId="3" xfId="0" applyBorder="1" applyAlignment="1">
      <alignment horizontal="center" vertical="center"/>
    </xf>
    <xf numFmtId="0" fontId="2" fillId="0" borderId="0" xfId="0" applyFont="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23"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1"/>
  <sheetViews>
    <sheetView tabSelected="1" view="pageBreakPreview" topLeftCell="B1" zoomScaleNormal="130" workbookViewId="0">
      <selection activeCell="B1" sqref="B1:N1"/>
    </sheetView>
  </sheetViews>
  <sheetFormatPr defaultRowHeight="13.5"/>
  <cols>
    <col min="1" max="1" width="0" hidden="1" customWidth="1"/>
    <col min="2" max="2" width="4.375" customWidth="1"/>
    <col min="3" max="3" width="2.625" customWidth="1"/>
    <col min="4" max="4" width="25.625" customWidth="1"/>
    <col min="5" max="5" width="5.125" customWidth="1"/>
    <col min="6" max="6" width="18" customWidth="1"/>
    <col min="7" max="12" width="7.5" customWidth="1"/>
    <col min="13" max="13" width="9.25" customWidth="1"/>
    <col min="14" max="14" width="10.625" bestFit="1" customWidth="1"/>
    <col min="15" max="15" width="11.375" customWidth="1"/>
  </cols>
  <sheetData>
    <row r="1" spans="1:15" ht="14.25">
      <c r="B1" s="99" t="s">
        <v>0</v>
      </c>
      <c r="C1" s="99"/>
      <c r="D1" s="99"/>
      <c r="E1" s="99"/>
      <c r="F1" s="99"/>
      <c r="G1" s="99"/>
      <c r="H1" s="99"/>
      <c r="I1" s="99"/>
      <c r="J1" s="99"/>
      <c r="K1" s="99"/>
      <c r="L1" s="99"/>
      <c r="M1" s="99"/>
      <c r="N1" s="99"/>
    </row>
    <row r="2" spans="1:15" ht="14.25" thickBot="1">
      <c r="B2" s="95" t="s">
        <v>1</v>
      </c>
      <c r="C2" s="95"/>
      <c r="D2" s="95"/>
      <c r="E2" s="95"/>
      <c r="F2" s="95"/>
      <c r="G2" s="95"/>
      <c r="H2" s="95"/>
      <c r="I2" s="95"/>
      <c r="J2" s="95"/>
      <c r="K2" s="95"/>
      <c r="L2" s="95"/>
      <c r="M2" s="95"/>
      <c r="N2" s="95"/>
      <c r="O2" s="96"/>
    </row>
    <row r="3" spans="1:15" ht="26.25" customHeight="1" thickBot="1">
      <c r="A3" s="1"/>
      <c r="B3" s="2" t="s">
        <v>2</v>
      </c>
      <c r="C3" s="3" t="s">
        <v>3</v>
      </c>
      <c r="D3" s="4" t="s">
        <v>4</v>
      </c>
      <c r="E3" s="103" t="s">
        <v>5</v>
      </c>
      <c r="F3" s="104"/>
      <c r="G3" s="5" t="s">
        <v>6</v>
      </c>
      <c r="H3" s="6" t="s">
        <v>7</v>
      </c>
      <c r="I3" s="5" t="s">
        <v>8</v>
      </c>
      <c r="J3" s="5" t="s">
        <v>9</v>
      </c>
      <c r="K3" s="5" t="s">
        <v>10</v>
      </c>
      <c r="L3" s="5" t="s">
        <v>11</v>
      </c>
      <c r="M3" s="7" t="s">
        <v>12</v>
      </c>
      <c r="N3" s="8" t="s">
        <v>13</v>
      </c>
      <c r="O3" s="9" t="s">
        <v>14</v>
      </c>
    </row>
    <row r="4" spans="1:15" ht="9.75" customHeight="1">
      <c r="A4" s="1"/>
      <c r="B4" s="100">
        <v>1</v>
      </c>
      <c r="C4" s="81" t="s">
        <v>15</v>
      </c>
      <c r="D4" s="84" t="s">
        <v>16</v>
      </c>
      <c r="E4" s="10">
        <v>4</v>
      </c>
      <c r="F4" s="11" t="s">
        <v>17</v>
      </c>
      <c r="G4" s="12">
        <v>6</v>
      </c>
      <c r="H4" s="13">
        <v>8</v>
      </c>
      <c r="I4" s="12">
        <v>17</v>
      </c>
      <c r="J4" s="12">
        <v>12</v>
      </c>
      <c r="K4" s="12">
        <v>12</v>
      </c>
      <c r="L4" s="12">
        <v>9</v>
      </c>
      <c r="M4" s="14">
        <f t="shared" ref="M4:M33" si="0">SUM(G4:L4)</f>
        <v>64</v>
      </c>
      <c r="N4" s="15">
        <f>+M4/M9</f>
        <v>0.24902723735408561</v>
      </c>
      <c r="O4" s="87">
        <f>(4*M4+3*M5+2*M6+1*M7)/M9</f>
        <v>3.1128404669260701</v>
      </c>
    </row>
    <row r="5" spans="1:15" ht="9.75" customHeight="1">
      <c r="A5" s="1"/>
      <c r="B5" s="101"/>
      <c r="C5" s="82"/>
      <c r="D5" s="85"/>
      <c r="E5" s="16">
        <v>3</v>
      </c>
      <c r="F5" s="17" t="s">
        <v>18</v>
      </c>
      <c r="G5" s="18">
        <v>24</v>
      </c>
      <c r="H5" s="19">
        <v>15</v>
      </c>
      <c r="I5" s="18">
        <v>29</v>
      </c>
      <c r="J5" s="18">
        <v>25</v>
      </c>
      <c r="K5" s="18">
        <v>31</v>
      </c>
      <c r="L5" s="18">
        <v>35</v>
      </c>
      <c r="M5" s="14">
        <f t="shared" si="0"/>
        <v>159</v>
      </c>
      <c r="N5" s="20">
        <f>+M5/M9</f>
        <v>0.61867704280155644</v>
      </c>
      <c r="O5" s="88"/>
    </row>
    <row r="6" spans="1:15" ht="9.75" customHeight="1">
      <c r="A6" s="1"/>
      <c r="B6" s="101"/>
      <c r="C6" s="82"/>
      <c r="D6" s="85"/>
      <c r="E6" s="16">
        <v>2</v>
      </c>
      <c r="F6" s="17" t="s">
        <v>19</v>
      </c>
      <c r="G6" s="18">
        <v>9</v>
      </c>
      <c r="H6" s="19">
        <v>5</v>
      </c>
      <c r="I6" s="18">
        <v>5</v>
      </c>
      <c r="J6" s="18">
        <v>4</v>
      </c>
      <c r="K6" s="18">
        <v>2</v>
      </c>
      <c r="L6" s="18">
        <v>8</v>
      </c>
      <c r="M6" s="14">
        <f t="shared" si="0"/>
        <v>33</v>
      </c>
      <c r="N6" s="20">
        <f>+M6/M9</f>
        <v>0.12840466926070038</v>
      </c>
      <c r="O6" s="88"/>
    </row>
    <row r="7" spans="1:15" ht="9.75" customHeight="1">
      <c r="A7" s="1"/>
      <c r="B7" s="101"/>
      <c r="C7" s="82"/>
      <c r="D7" s="85"/>
      <c r="E7" s="16">
        <v>1</v>
      </c>
      <c r="F7" s="17" t="s">
        <v>20</v>
      </c>
      <c r="G7" s="18">
        <v>1</v>
      </c>
      <c r="H7" s="19">
        <v>0</v>
      </c>
      <c r="I7" s="18">
        <v>0</v>
      </c>
      <c r="J7" s="18">
        <v>0</v>
      </c>
      <c r="K7" s="18">
        <v>0</v>
      </c>
      <c r="L7" s="18">
        <v>0</v>
      </c>
      <c r="M7" s="14">
        <f t="shared" si="0"/>
        <v>1</v>
      </c>
      <c r="N7" s="20">
        <f>+M7/M9</f>
        <v>3.8910505836575876E-3</v>
      </c>
      <c r="O7" s="88"/>
    </row>
    <row r="8" spans="1:15" ht="9.75" customHeight="1" thickBot="1">
      <c r="A8" s="1"/>
      <c r="B8" s="101"/>
      <c r="C8" s="82"/>
      <c r="D8" s="85"/>
      <c r="E8" s="90" t="s">
        <v>21</v>
      </c>
      <c r="F8" s="91"/>
      <c r="G8" s="21">
        <v>0</v>
      </c>
      <c r="H8" s="22">
        <v>0</v>
      </c>
      <c r="I8" s="21">
        <v>0</v>
      </c>
      <c r="J8" s="21">
        <v>0</v>
      </c>
      <c r="K8" s="21">
        <v>0</v>
      </c>
      <c r="L8" s="21">
        <v>0</v>
      </c>
      <c r="M8" s="14">
        <f t="shared" si="0"/>
        <v>0</v>
      </c>
      <c r="N8" s="23">
        <f>+M8/M9</f>
        <v>0</v>
      </c>
      <c r="O8" s="88"/>
    </row>
    <row r="9" spans="1:15" ht="9.75" customHeight="1" thickTop="1" thickBot="1">
      <c r="A9" s="1"/>
      <c r="B9" s="102"/>
      <c r="C9" s="83"/>
      <c r="D9" s="86"/>
      <c r="E9" s="24" t="s">
        <v>22</v>
      </c>
      <c r="F9" s="24"/>
      <c r="G9" s="25">
        <f t="shared" ref="G9:L9" si="1">SUM(G4:G8)</f>
        <v>40</v>
      </c>
      <c r="H9" s="25">
        <f t="shared" si="1"/>
        <v>28</v>
      </c>
      <c r="I9" s="25">
        <f t="shared" si="1"/>
        <v>51</v>
      </c>
      <c r="J9" s="25">
        <f t="shared" si="1"/>
        <v>41</v>
      </c>
      <c r="K9" s="25">
        <f t="shared" si="1"/>
        <v>45</v>
      </c>
      <c r="L9" s="25">
        <f t="shared" si="1"/>
        <v>52</v>
      </c>
      <c r="M9" s="26">
        <f t="shared" si="0"/>
        <v>257</v>
      </c>
      <c r="N9" s="27">
        <f>SUM(N4:N8)</f>
        <v>1</v>
      </c>
      <c r="O9" s="89"/>
    </row>
    <row r="10" spans="1:15" ht="9.75" customHeight="1">
      <c r="A10" s="1"/>
      <c r="B10" s="100">
        <v>2</v>
      </c>
      <c r="C10" s="81" t="s">
        <v>23</v>
      </c>
      <c r="D10" s="84" t="s">
        <v>24</v>
      </c>
      <c r="E10" s="28">
        <v>4</v>
      </c>
      <c r="F10" s="29" t="s">
        <v>25</v>
      </c>
      <c r="G10" s="12">
        <v>8</v>
      </c>
      <c r="H10" s="13">
        <v>6</v>
      </c>
      <c r="I10" s="12">
        <v>16</v>
      </c>
      <c r="J10" s="12">
        <v>12</v>
      </c>
      <c r="K10" s="12">
        <v>9</v>
      </c>
      <c r="L10" s="12">
        <v>9</v>
      </c>
      <c r="M10" s="14">
        <f t="shared" si="0"/>
        <v>60</v>
      </c>
      <c r="N10" s="15">
        <f>+M10/M15</f>
        <v>0.23346303501945526</v>
      </c>
      <c r="O10" s="87">
        <f>(4*M10+3*M11+2*M12+1*M13)/M15</f>
        <v>3.0817120622568095</v>
      </c>
    </row>
    <row r="11" spans="1:15" ht="9.75" customHeight="1">
      <c r="A11" s="1"/>
      <c r="B11" s="101"/>
      <c r="C11" s="82"/>
      <c r="D11" s="85"/>
      <c r="E11" s="16">
        <v>3</v>
      </c>
      <c r="F11" s="17" t="s">
        <v>26</v>
      </c>
      <c r="G11" s="18">
        <v>22</v>
      </c>
      <c r="H11" s="19">
        <v>17</v>
      </c>
      <c r="I11" s="18">
        <v>32</v>
      </c>
      <c r="J11" s="18">
        <v>22</v>
      </c>
      <c r="K11" s="18">
        <v>31</v>
      </c>
      <c r="L11" s="18">
        <v>38</v>
      </c>
      <c r="M11" s="14">
        <f t="shared" si="0"/>
        <v>162</v>
      </c>
      <c r="N11" s="20">
        <f>+M11/M15</f>
        <v>0.63035019455252916</v>
      </c>
      <c r="O11" s="88"/>
    </row>
    <row r="12" spans="1:15" ht="9.75" customHeight="1">
      <c r="A12" s="1"/>
      <c r="B12" s="101"/>
      <c r="C12" s="82"/>
      <c r="D12" s="85"/>
      <c r="E12" s="16">
        <v>2</v>
      </c>
      <c r="F12" s="17" t="s">
        <v>27</v>
      </c>
      <c r="G12" s="18">
        <v>8</v>
      </c>
      <c r="H12" s="19">
        <v>5</v>
      </c>
      <c r="I12" s="18">
        <v>3</v>
      </c>
      <c r="J12" s="18">
        <v>6</v>
      </c>
      <c r="K12" s="18">
        <v>5</v>
      </c>
      <c r="L12" s="18">
        <v>4</v>
      </c>
      <c r="M12" s="14">
        <f t="shared" si="0"/>
        <v>31</v>
      </c>
      <c r="N12" s="20">
        <f>+M12/M15</f>
        <v>0.12062256809338522</v>
      </c>
      <c r="O12" s="88"/>
    </row>
    <row r="13" spans="1:15" ht="9.75" customHeight="1">
      <c r="A13" s="1"/>
      <c r="B13" s="101"/>
      <c r="C13" s="82"/>
      <c r="D13" s="85"/>
      <c r="E13" s="16">
        <v>1</v>
      </c>
      <c r="F13" s="17" t="s">
        <v>28</v>
      </c>
      <c r="G13" s="18">
        <v>2</v>
      </c>
      <c r="H13" s="19">
        <v>0</v>
      </c>
      <c r="I13" s="18">
        <v>0</v>
      </c>
      <c r="J13" s="18">
        <v>1</v>
      </c>
      <c r="K13" s="18">
        <v>0</v>
      </c>
      <c r="L13" s="18">
        <v>1</v>
      </c>
      <c r="M13" s="14">
        <f t="shared" si="0"/>
        <v>4</v>
      </c>
      <c r="N13" s="20">
        <f>+M13/M15</f>
        <v>1.556420233463035E-2</v>
      </c>
      <c r="O13" s="88"/>
    </row>
    <row r="14" spans="1:15" ht="9.75" customHeight="1" thickBot="1">
      <c r="A14" s="1"/>
      <c r="B14" s="101"/>
      <c r="C14" s="82"/>
      <c r="D14" s="85"/>
      <c r="E14" s="90" t="s">
        <v>21</v>
      </c>
      <c r="F14" s="91"/>
      <c r="G14" s="21">
        <v>0</v>
      </c>
      <c r="H14" s="22">
        <v>0</v>
      </c>
      <c r="I14" s="21">
        <v>0</v>
      </c>
      <c r="J14" s="21">
        <v>0</v>
      </c>
      <c r="K14" s="21">
        <v>0</v>
      </c>
      <c r="L14" s="21">
        <v>0</v>
      </c>
      <c r="M14" s="14">
        <f t="shared" si="0"/>
        <v>0</v>
      </c>
      <c r="N14" s="23">
        <f>+M14/M15</f>
        <v>0</v>
      </c>
      <c r="O14" s="88"/>
    </row>
    <row r="15" spans="1:15" ht="9.75" customHeight="1" thickTop="1" thickBot="1">
      <c r="A15" s="1"/>
      <c r="B15" s="102"/>
      <c r="C15" s="83"/>
      <c r="D15" s="86"/>
      <c r="E15" s="24" t="s">
        <v>22</v>
      </c>
      <c r="F15" s="24"/>
      <c r="G15" s="25">
        <f t="shared" ref="G15:L15" si="2">SUM(G10:G14)</f>
        <v>40</v>
      </c>
      <c r="H15" s="25">
        <f t="shared" si="2"/>
        <v>28</v>
      </c>
      <c r="I15" s="25">
        <f t="shared" si="2"/>
        <v>51</v>
      </c>
      <c r="J15" s="25">
        <f t="shared" si="2"/>
        <v>41</v>
      </c>
      <c r="K15" s="25">
        <f t="shared" si="2"/>
        <v>45</v>
      </c>
      <c r="L15" s="25">
        <f t="shared" si="2"/>
        <v>52</v>
      </c>
      <c r="M15" s="26">
        <f t="shared" si="0"/>
        <v>257</v>
      </c>
      <c r="N15" s="27">
        <f>SUM(N10:N14)</f>
        <v>1</v>
      </c>
      <c r="O15" s="89"/>
    </row>
    <row r="16" spans="1:15" ht="9.75" customHeight="1">
      <c r="A16" s="1"/>
      <c r="B16" s="100">
        <v>3</v>
      </c>
      <c r="C16" s="81" t="s">
        <v>29</v>
      </c>
      <c r="D16" s="84" t="s">
        <v>30</v>
      </c>
      <c r="E16" s="28">
        <v>4</v>
      </c>
      <c r="F16" s="29" t="s">
        <v>31</v>
      </c>
      <c r="G16" s="12">
        <v>7</v>
      </c>
      <c r="H16" s="13">
        <v>6</v>
      </c>
      <c r="I16" s="12">
        <v>13</v>
      </c>
      <c r="J16" s="12">
        <v>8</v>
      </c>
      <c r="K16" s="12">
        <v>10</v>
      </c>
      <c r="L16" s="12">
        <v>17</v>
      </c>
      <c r="M16" s="14">
        <f t="shared" si="0"/>
        <v>61</v>
      </c>
      <c r="N16" s="15">
        <f>+M16/M21</f>
        <v>0.23828125</v>
      </c>
      <c r="O16" s="87">
        <f>(4*M16+3*M17+2*M18+1*M19)/M21</f>
        <v>3.08984375</v>
      </c>
    </row>
    <row r="17" spans="1:15" ht="9.75" customHeight="1">
      <c r="A17" s="1"/>
      <c r="B17" s="101"/>
      <c r="C17" s="82"/>
      <c r="D17" s="85"/>
      <c r="E17" s="16">
        <v>3</v>
      </c>
      <c r="F17" s="17" t="s">
        <v>32</v>
      </c>
      <c r="G17" s="18">
        <v>23</v>
      </c>
      <c r="H17" s="19">
        <v>15</v>
      </c>
      <c r="I17" s="18">
        <v>36</v>
      </c>
      <c r="J17" s="18">
        <v>26</v>
      </c>
      <c r="K17" s="18">
        <v>32</v>
      </c>
      <c r="L17" s="18">
        <v>28</v>
      </c>
      <c r="M17" s="14">
        <f t="shared" si="0"/>
        <v>160</v>
      </c>
      <c r="N17" s="20">
        <f>+M17/M21</f>
        <v>0.625</v>
      </c>
      <c r="O17" s="88"/>
    </row>
    <row r="18" spans="1:15" ht="9.75" customHeight="1">
      <c r="A18" s="1"/>
      <c r="B18" s="101"/>
      <c r="C18" s="82"/>
      <c r="D18" s="85"/>
      <c r="E18" s="16">
        <v>2</v>
      </c>
      <c r="F18" s="17" t="s">
        <v>27</v>
      </c>
      <c r="G18" s="18">
        <v>8</v>
      </c>
      <c r="H18" s="19">
        <v>7</v>
      </c>
      <c r="I18" s="18">
        <v>2</v>
      </c>
      <c r="J18" s="18">
        <v>5</v>
      </c>
      <c r="K18" s="18">
        <v>3</v>
      </c>
      <c r="L18" s="18">
        <v>7</v>
      </c>
      <c r="M18" s="14">
        <f t="shared" si="0"/>
        <v>32</v>
      </c>
      <c r="N18" s="20">
        <f>+M18/M21</f>
        <v>0.125</v>
      </c>
      <c r="O18" s="88"/>
    </row>
    <row r="19" spans="1:15" ht="9.75" customHeight="1">
      <c r="A19" s="1"/>
      <c r="B19" s="101"/>
      <c r="C19" s="82"/>
      <c r="D19" s="85"/>
      <c r="E19" s="16">
        <v>1</v>
      </c>
      <c r="F19" s="17" t="s">
        <v>28</v>
      </c>
      <c r="G19" s="18">
        <v>2</v>
      </c>
      <c r="H19" s="19">
        <v>0</v>
      </c>
      <c r="I19" s="18">
        <v>0</v>
      </c>
      <c r="J19" s="18">
        <v>1</v>
      </c>
      <c r="K19" s="18">
        <v>0</v>
      </c>
      <c r="L19" s="18">
        <v>0</v>
      </c>
      <c r="M19" s="14">
        <f t="shared" si="0"/>
        <v>3</v>
      </c>
      <c r="N19" s="20">
        <f>+M19/M21</f>
        <v>1.171875E-2</v>
      </c>
      <c r="O19" s="88"/>
    </row>
    <row r="20" spans="1:15" ht="9.75" customHeight="1" thickBot="1">
      <c r="A20" s="1"/>
      <c r="B20" s="101"/>
      <c r="C20" s="82"/>
      <c r="D20" s="85"/>
      <c r="E20" s="90" t="s">
        <v>21</v>
      </c>
      <c r="F20" s="91"/>
      <c r="G20" s="21">
        <v>0</v>
      </c>
      <c r="H20" s="22">
        <v>0</v>
      </c>
      <c r="I20" s="21">
        <v>0</v>
      </c>
      <c r="J20" s="21">
        <v>0</v>
      </c>
      <c r="K20" s="21">
        <v>0</v>
      </c>
      <c r="L20" s="21">
        <v>0</v>
      </c>
      <c r="M20" s="14">
        <f t="shared" si="0"/>
        <v>0</v>
      </c>
      <c r="N20" s="23">
        <f>+M20/M21</f>
        <v>0</v>
      </c>
      <c r="O20" s="88"/>
    </row>
    <row r="21" spans="1:15" ht="9.75" customHeight="1" thickTop="1" thickBot="1">
      <c r="A21" s="1"/>
      <c r="B21" s="102"/>
      <c r="C21" s="83"/>
      <c r="D21" s="86"/>
      <c r="E21" s="24" t="s">
        <v>22</v>
      </c>
      <c r="F21" s="24"/>
      <c r="G21" s="25">
        <f t="shared" ref="G21:L21" si="3">SUM(G16:G20)</f>
        <v>40</v>
      </c>
      <c r="H21" s="25">
        <f t="shared" si="3"/>
        <v>28</v>
      </c>
      <c r="I21" s="25">
        <f t="shared" si="3"/>
        <v>51</v>
      </c>
      <c r="J21" s="25">
        <f t="shared" si="3"/>
        <v>40</v>
      </c>
      <c r="K21" s="25">
        <f t="shared" si="3"/>
        <v>45</v>
      </c>
      <c r="L21" s="25">
        <f t="shared" si="3"/>
        <v>52</v>
      </c>
      <c r="M21" s="26">
        <f t="shared" si="0"/>
        <v>256</v>
      </c>
      <c r="N21" s="27">
        <f>SUM(N16:N20)</f>
        <v>1</v>
      </c>
      <c r="O21" s="89"/>
    </row>
    <row r="22" spans="1:15" ht="9.75" customHeight="1">
      <c r="A22" s="1"/>
      <c r="B22" s="100">
        <v>4</v>
      </c>
      <c r="C22" s="81" t="s">
        <v>33</v>
      </c>
      <c r="D22" s="84" t="s">
        <v>34</v>
      </c>
      <c r="E22" s="28">
        <v>4</v>
      </c>
      <c r="F22" s="29" t="s">
        <v>31</v>
      </c>
      <c r="G22" s="12">
        <v>9</v>
      </c>
      <c r="H22" s="13">
        <v>8</v>
      </c>
      <c r="I22" s="12">
        <v>14</v>
      </c>
      <c r="J22" s="12">
        <v>13</v>
      </c>
      <c r="K22" s="12">
        <v>14</v>
      </c>
      <c r="L22" s="12">
        <v>15</v>
      </c>
      <c r="M22" s="14">
        <f t="shared" si="0"/>
        <v>73</v>
      </c>
      <c r="N22" s="15">
        <f>+M22/M27</f>
        <v>0.28404669260700388</v>
      </c>
      <c r="O22" s="87">
        <f>(4*M22+3*M23+2*M24+1*M25)/M27</f>
        <v>3.1673151750972761</v>
      </c>
    </row>
    <row r="23" spans="1:15" ht="9.75" customHeight="1">
      <c r="A23" s="1"/>
      <c r="B23" s="101"/>
      <c r="C23" s="82"/>
      <c r="D23" s="85"/>
      <c r="E23" s="16">
        <v>3</v>
      </c>
      <c r="F23" s="17" t="s">
        <v>26</v>
      </c>
      <c r="G23" s="18">
        <v>25</v>
      </c>
      <c r="H23" s="19">
        <v>13</v>
      </c>
      <c r="I23" s="18">
        <v>32</v>
      </c>
      <c r="J23" s="18">
        <v>25</v>
      </c>
      <c r="K23" s="18">
        <v>29</v>
      </c>
      <c r="L23" s="18">
        <v>31</v>
      </c>
      <c r="M23" s="14">
        <f t="shared" si="0"/>
        <v>155</v>
      </c>
      <c r="N23" s="20">
        <f>+M23/M27</f>
        <v>0.60311284046692604</v>
      </c>
      <c r="O23" s="88"/>
    </row>
    <row r="24" spans="1:15" ht="9.75" customHeight="1">
      <c r="A24" s="1"/>
      <c r="B24" s="101"/>
      <c r="C24" s="82"/>
      <c r="D24" s="85"/>
      <c r="E24" s="16">
        <v>2</v>
      </c>
      <c r="F24" s="17" t="s">
        <v>27</v>
      </c>
      <c r="G24" s="18">
        <v>5</v>
      </c>
      <c r="H24" s="19">
        <v>7</v>
      </c>
      <c r="I24" s="18">
        <v>5</v>
      </c>
      <c r="J24" s="18">
        <v>3</v>
      </c>
      <c r="K24" s="18">
        <v>2</v>
      </c>
      <c r="L24" s="18">
        <v>6</v>
      </c>
      <c r="M24" s="14">
        <f t="shared" si="0"/>
        <v>28</v>
      </c>
      <c r="N24" s="20">
        <f>+M24/M27</f>
        <v>0.10894941634241245</v>
      </c>
      <c r="O24" s="88"/>
    </row>
    <row r="25" spans="1:15" ht="9.75" customHeight="1">
      <c r="A25" s="1"/>
      <c r="B25" s="101"/>
      <c r="C25" s="82"/>
      <c r="D25" s="85"/>
      <c r="E25" s="16">
        <v>1</v>
      </c>
      <c r="F25" s="17" t="s">
        <v>28</v>
      </c>
      <c r="G25" s="18">
        <v>1</v>
      </c>
      <c r="H25" s="19">
        <v>0</v>
      </c>
      <c r="I25" s="18">
        <v>0</v>
      </c>
      <c r="J25" s="18">
        <v>0</v>
      </c>
      <c r="K25" s="18">
        <v>0</v>
      </c>
      <c r="L25" s="18">
        <v>0</v>
      </c>
      <c r="M25" s="14">
        <f t="shared" si="0"/>
        <v>1</v>
      </c>
      <c r="N25" s="20">
        <f>+M25/M27</f>
        <v>3.8910505836575876E-3</v>
      </c>
      <c r="O25" s="88"/>
    </row>
    <row r="26" spans="1:15" ht="9.75" customHeight="1" thickBot="1">
      <c r="A26" s="1"/>
      <c r="B26" s="101"/>
      <c r="C26" s="82"/>
      <c r="D26" s="85"/>
      <c r="E26" s="90" t="s">
        <v>21</v>
      </c>
      <c r="F26" s="91"/>
      <c r="G26" s="21">
        <v>0</v>
      </c>
      <c r="H26" s="22">
        <v>0</v>
      </c>
      <c r="I26" s="21">
        <v>0</v>
      </c>
      <c r="J26" s="21">
        <v>0</v>
      </c>
      <c r="K26" s="21">
        <v>0</v>
      </c>
      <c r="L26" s="21">
        <v>0</v>
      </c>
      <c r="M26" s="14">
        <f t="shared" si="0"/>
        <v>0</v>
      </c>
      <c r="N26" s="23">
        <f>+M26/M27</f>
        <v>0</v>
      </c>
      <c r="O26" s="88"/>
    </row>
    <row r="27" spans="1:15" ht="9.75" customHeight="1" thickTop="1" thickBot="1">
      <c r="A27" s="1"/>
      <c r="B27" s="102"/>
      <c r="C27" s="83"/>
      <c r="D27" s="86"/>
      <c r="E27" s="24" t="s">
        <v>22</v>
      </c>
      <c r="F27" s="24"/>
      <c r="G27" s="25">
        <f t="shared" ref="G27:L27" si="4">SUM(G22:G26)</f>
        <v>40</v>
      </c>
      <c r="H27" s="25">
        <f t="shared" si="4"/>
        <v>28</v>
      </c>
      <c r="I27" s="25">
        <f t="shared" si="4"/>
        <v>51</v>
      </c>
      <c r="J27" s="25">
        <f t="shared" si="4"/>
        <v>41</v>
      </c>
      <c r="K27" s="25">
        <f t="shared" si="4"/>
        <v>45</v>
      </c>
      <c r="L27" s="25">
        <f t="shared" si="4"/>
        <v>52</v>
      </c>
      <c r="M27" s="26">
        <f t="shared" si="0"/>
        <v>257</v>
      </c>
      <c r="N27" s="27">
        <f>SUM(N22:N26)</f>
        <v>1</v>
      </c>
      <c r="O27" s="89"/>
    </row>
    <row r="28" spans="1:15" ht="9.75" customHeight="1">
      <c r="A28" s="1"/>
      <c r="B28" s="100">
        <v>5</v>
      </c>
      <c r="C28" s="92" t="s">
        <v>35</v>
      </c>
      <c r="D28" s="84" t="s">
        <v>36</v>
      </c>
      <c r="E28" s="28">
        <v>4</v>
      </c>
      <c r="F28" s="29" t="s">
        <v>31</v>
      </c>
      <c r="G28" s="12">
        <v>8</v>
      </c>
      <c r="H28" s="13">
        <v>8</v>
      </c>
      <c r="I28" s="12">
        <v>15</v>
      </c>
      <c r="J28" s="12">
        <v>11</v>
      </c>
      <c r="K28" s="12">
        <v>13</v>
      </c>
      <c r="L28" s="12">
        <v>17</v>
      </c>
      <c r="M28" s="14">
        <f t="shared" si="0"/>
        <v>72</v>
      </c>
      <c r="N28" s="15">
        <f>+M28/M33</f>
        <v>0.28015564202334631</v>
      </c>
      <c r="O28" s="87">
        <f>(4*M28+3*M29+2*M30+1*M31)/M33</f>
        <v>3.1789883268482488</v>
      </c>
    </row>
    <row r="29" spans="1:15" ht="9.75" customHeight="1">
      <c r="A29" s="1"/>
      <c r="B29" s="101"/>
      <c r="C29" s="93"/>
      <c r="D29" s="85"/>
      <c r="E29" s="16">
        <v>3</v>
      </c>
      <c r="F29" s="17" t="s">
        <v>26</v>
      </c>
      <c r="G29" s="18">
        <v>24</v>
      </c>
      <c r="H29" s="19">
        <v>18</v>
      </c>
      <c r="I29" s="18">
        <v>33</v>
      </c>
      <c r="J29" s="18">
        <v>27</v>
      </c>
      <c r="K29" s="18">
        <v>29</v>
      </c>
      <c r="L29" s="18">
        <v>30</v>
      </c>
      <c r="M29" s="14">
        <f t="shared" si="0"/>
        <v>161</v>
      </c>
      <c r="N29" s="20">
        <f>+M29/M33</f>
        <v>0.62645914396887159</v>
      </c>
      <c r="O29" s="88"/>
    </row>
    <row r="30" spans="1:15" ht="9.75" customHeight="1">
      <c r="A30" s="1"/>
      <c r="B30" s="101"/>
      <c r="C30" s="93"/>
      <c r="D30" s="85"/>
      <c r="E30" s="16">
        <v>2</v>
      </c>
      <c r="F30" s="17" t="s">
        <v>27</v>
      </c>
      <c r="G30" s="18">
        <v>6</v>
      </c>
      <c r="H30" s="19">
        <v>2</v>
      </c>
      <c r="I30" s="18">
        <v>3</v>
      </c>
      <c r="J30" s="18">
        <v>3</v>
      </c>
      <c r="K30" s="18">
        <v>3</v>
      </c>
      <c r="L30" s="18">
        <v>5</v>
      </c>
      <c r="M30" s="14">
        <f t="shared" si="0"/>
        <v>22</v>
      </c>
      <c r="N30" s="20">
        <f>+M30/M33</f>
        <v>8.5603112840466927E-2</v>
      </c>
      <c r="O30" s="88"/>
    </row>
    <row r="31" spans="1:15" ht="9.75" customHeight="1">
      <c r="A31" s="1"/>
      <c r="B31" s="101"/>
      <c r="C31" s="93"/>
      <c r="D31" s="85"/>
      <c r="E31" s="16">
        <v>1</v>
      </c>
      <c r="F31" s="17" t="s">
        <v>28</v>
      </c>
      <c r="G31" s="18">
        <v>2</v>
      </c>
      <c r="H31" s="19">
        <v>0</v>
      </c>
      <c r="I31" s="18">
        <v>0</v>
      </c>
      <c r="J31" s="18">
        <v>0</v>
      </c>
      <c r="K31" s="18">
        <v>0</v>
      </c>
      <c r="L31" s="18">
        <v>0</v>
      </c>
      <c r="M31" s="14">
        <f t="shared" si="0"/>
        <v>2</v>
      </c>
      <c r="N31" s="20">
        <f>+M31/M33</f>
        <v>7.7821011673151752E-3</v>
      </c>
      <c r="O31" s="88"/>
    </row>
    <row r="32" spans="1:15" ht="9.75" customHeight="1" thickBot="1">
      <c r="A32" s="1"/>
      <c r="B32" s="101"/>
      <c r="C32" s="93"/>
      <c r="D32" s="85"/>
      <c r="E32" s="90" t="s">
        <v>21</v>
      </c>
      <c r="F32" s="91"/>
      <c r="G32" s="21">
        <v>0</v>
      </c>
      <c r="H32" s="22">
        <v>0</v>
      </c>
      <c r="I32" s="21">
        <v>0</v>
      </c>
      <c r="J32" s="21">
        <v>0</v>
      </c>
      <c r="K32" s="21">
        <v>0</v>
      </c>
      <c r="L32" s="21">
        <v>0</v>
      </c>
      <c r="M32" s="14">
        <f t="shared" si="0"/>
        <v>0</v>
      </c>
      <c r="N32" s="23">
        <f>+M32/M33</f>
        <v>0</v>
      </c>
      <c r="O32" s="88"/>
    </row>
    <row r="33" spans="1:15" ht="9.75" customHeight="1" thickTop="1" thickBot="1">
      <c r="A33" s="1"/>
      <c r="B33" s="102"/>
      <c r="C33" s="94"/>
      <c r="D33" s="86"/>
      <c r="E33" s="24" t="s">
        <v>22</v>
      </c>
      <c r="F33" s="24"/>
      <c r="G33" s="25">
        <f t="shared" ref="G33:L33" si="5">SUM(G28:G32)</f>
        <v>40</v>
      </c>
      <c r="H33" s="25">
        <f t="shared" si="5"/>
        <v>28</v>
      </c>
      <c r="I33" s="25">
        <f t="shared" si="5"/>
        <v>51</v>
      </c>
      <c r="J33" s="25">
        <f t="shared" si="5"/>
        <v>41</v>
      </c>
      <c r="K33" s="25">
        <f t="shared" si="5"/>
        <v>45</v>
      </c>
      <c r="L33" s="25">
        <f t="shared" si="5"/>
        <v>52</v>
      </c>
      <c r="M33" s="26">
        <f t="shared" si="0"/>
        <v>257</v>
      </c>
      <c r="N33" s="27">
        <f>SUM(N28:N32)</f>
        <v>1</v>
      </c>
      <c r="O33" s="89"/>
    </row>
    <row r="34" spans="1:15" ht="9.75" customHeight="1" thickBot="1">
      <c r="A34" s="1"/>
      <c r="B34" s="30"/>
      <c r="C34" s="31"/>
      <c r="D34" s="32"/>
      <c r="E34" s="33"/>
      <c r="F34" s="33"/>
      <c r="G34" s="34"/>
      <c r="H34" s="34"/>
      <c r="I34" s="34"/>
      <c r="J34" s="34"/>
      <c r="K34" s="34"/>
      <c r="L34" s="34"/>
      <c r="M34" s="34"/>
      <c r="N34" s="35"/>
      <c r="O34" s="36"/>
    </row>
    <row r="35" spans="1:15" ht="13.5" customHeight="1">
      <c r="B35" s="59" t="s">
        <v>37</v>
      </c>
      <c r="C35" s="60"/>
      <c r="D35" s="61"/>
      <c r="E35" s="68" t="s">
        <v>38</v>
      </c>
      <c r="F35" s="69"/>
      <c r="G35" s="37">
        <f>40/51</f>
        <v>0.78431372549019607</v>
      </c>
      <c r="H35" s="37">
        <f>H33/44</f>
        <v>0.63636363636363635</v>
      </c>
      <c r="I35" s="37">
        <f>I33/56</f>
        <v>0.9107142857142857</v>
      </c>
      <c r="J35" s="37">
        <f>J33/62</f>
        <v>0.66129032258064513</v>
      </c>
      <c r="K35" s="37">
        <f>K33/108</f>
        <v>0.41666666666666669</v>
      </c>
      <c r="L35" s="38">
        <f>L33/80</f>
        <v>0.65</v>
      </c>
      <c r="M35" s="39">
        <f>M33/357</f>
        <v>0.71988795518207283</v>
      </c>
      <c r="N35" s="40"/>
      <c r="O35" s="70">
        <f>AVERAGE(O4:O34)</f>
        <v>3.1261399562256806</v>
      </c>
    </row>
    <row r="36" spans="1:15" ht="13.5" customHeight="1">
      <c r="B36" s="62"/>
      <c r="C36" s="63"/>
      <c r="D36" s="64"/>
      <c r="E36" s="73" t="s">
        <v>39</v>
      </c>
      <c r="F36" s="74"/>
      <c r="G36" s="18" t="s">
        <v>40</v>
      </c>
      <c r="H36" s="18" t="s">
        <v>41</v>
      </c>
      <c r="I36" s="41" t="s">
        <v>42</v>
      </c>
      <c r="J36" s="18" t="s">
        <v>43</v>
      </c>
      <c r="K36" s="18" t="s">
        <v>44</v>
      </c>
      <c r="L36" s="18" t="s">
        <v>45</v>
      </c>
      <c r="M36" s="42" t="s">
        <v>46</v>
      </c>
      <c r="N36" s="23"/>
      <c r="O36" s="71"/>
    </row>
    <row r="37" spans="1:15" ht="13.5" customHeight="1" thickBot="1">
      <c r="B37" s="65"/>
      <c r="C37" s="66"/>
      <c r="D37" s="67"/>
      <c r="E37" s="75" t="s">
        <v>47</v>
      </c>
      <c r="F37" s="76"/>
      <c r="G37" s="43" t="s">
        <v>48</v>
      </c>
      <c r="H37" s="43" t="s">
        <v>49</v>
      </c>
      <c r="I37" s="43" t="s">
        <v>50</v>
      </c>
      <c r="J37" s="43" t="s">
        <v>50</v>
      </c>
      <c r="K37" s="43" t="s">
        <v>49</v>
      </c>
      <c r="L37" s="43" t="s">
        <v>51</v>
      </c>
      <c r="M37" s="44" t="s">
        <v>52</v>
      </c>
      <c r="N37" s="45"/>
      <c r="O37" s="72"/>
    </row>
    <row r="38" spans="1:15" ht="13.5" customHeight="1">
      <c r="B38" s="46"/>
      <c r="C38" s="46"/>
      <c r="D38" s="46"/>
      <c r="E38" s="47"/>
      <c r="F38" s="47"/>
      <c r="G38" s="48"/>
      <c r="H38" s="48"/>
      <c r="I38" s="48"/>
      <c r="J38" s="48"/>
      <c r="K38" s="48"/>
      <c r="L38" s="48"/>
      <c r="M38" s="49"/>
      <c r="N38" s="45"/>
      <c r="O38" s="50"/>
    </row>
    <row r="39" spans="1:15" ht="14.25">
      <c r="B39" s="99" t="s">
        <v>53</v>
      </c>
      <c r="C39" s="99"/>
      <c r="D39" s="99"/>
      <c r="E39" s="99"/>
      <c r="F39" s="99"/>
      <c r="G39" s="99"/>
      <c r="H39" s="99"/>
      <c r="I39" s="99"/>
      <c r="J39" s="99"/>
      <c r="K39" s="99"/>
      <c r="L39" s="99"/>
      <c r="M39" s="99"/>
      <c r="N39" s="99"/>
    </row>
    <row r="40" spans="1:15" ht="14.25" thickBot="1">
      <c r="B40" s="95" t="s">
        <v>54</v>
      </c>
      <c r="C40" s="95"/>
      <c r="D40" s="95"/>
      <c r="E40" s="95"/>
      <c r="F40" s="95"/>
      <c r="G40" s="95"/>
      <c r="H40" s="95"/>
      <c r="I40" s="95"/>
      <c r="J40" s="95"/>
      <c r="K40" s="95"/>
      <c r="L40" s="95"/>
      <c r="M40" s="95"/>
      <c r="N40" s="95"/>
      <c r="O40" s="96"/>
    </row>
    <row r="41" spans="1:15" ht="24.75" thickBot="1">
      <c r="B41" s="2" t="s">
        <v>2</v>
      </c>
      <c r="C41" s="3" t="s">
        <v>3</v>
      </c>
      <c r="D41" s="51" t="s">
        <v>55</v>
      </c>
      <c r="E41" s="97" t="s">
        <v>5</v>
      </c>
      <c r="F41" s="98"/>
      <c r="G41" s="52" t="s">
        <v>6</v>
      </c>
      <c r="H41" s="53" t="s">
        <v>7</v>
      </c>
      <c r="I41" s="52" t="s">
        <v>8</v>
      </c>
      <c r="J41" s="52" t="s">
        <v>9</v>
      </c>
      <c r="K41" s="52" t="s">
        <v>10</v>
      </c>
      <c r="L41" s="52" t="s">
        <v>11</v>
      </c>
      <c r="M41" s="54" t="s">
        <v>12</v>
      </c>
      <c r="N41" s="55" t="s">
        <v>13</v>
      </c>
      <c r="O41" s="56" t="s">
        <v>14</v>
      </c>
    </row>
    <row r="42" spans="1:15" ht="9.75" customHeight="1">
      <c r="B42" s="78">
        <v>1</v>
      </c>
      <c r="C42" s="81" t="s">
        <v>15</v>
      </c>
      <c r="D42" s="84" t="s">
        <v>56</v>
      </c>
      <c r="E42" s="10">
        <v>4</v>
      </c>
      <c r="F42" s="29" t="s">
        <v>25</v>
      </c>
      <c r="G42" s="12">
        <v>24</v>
      </c>
      <c r="H42" s="13">
        <v>17</v>
      </c>
      <c r="I42" s="12">
        <v>27</v>
      </c>
      <c r="J42" s="12">
        <v>23</v>
      </c>
      <c r="K42" s="12">
        <v>26</v>
      </c>
      <c r="L42" s="12">
        <v>33</v>
      </c>
      <c r="M42" s="14">
        <f t="shared" ref="M42:M71" si="6">SUM(G42:L42)</f>
        <v>150</v>
      </c>
      <c r="N42" s="15">
        <f>+M42/M47</f>
        <v>0.58365758754863817</v>
      </c>
      <c r="O42" s="87">
        <f>(4*M42+3*M43+2*M44+1*M45)/M47</f>
        <v>3.5447470817120621</v>
      </c>
    </row>
    <row r="43" spans="1:15" ht="9.75" customHeight="1">
      <c r="B43" s="79"/>
      <c r="C43" s="82"/>
      <c r="D43" s="85"/>
      <c r="E43" s="16">
        <v>3</v>
      </c>
      <c r="F43" s="17" t="s">
        <v>26</v>
      </c>
      <c r="G43" s="18">
        <v>12</v>
      </c>
      <c r="H43" s="19">
        <v>11</v>
      </c>
      <c r="I43" s="18">
        <v>22</v>
      </c>
      <c r="J43" s="18">
        <v>17</v>
      </c>
      <c r="K43" s="18">
        <v>17</v>
      </c>
      <c r="L43" s="18">
        <v>19</v>
      </c>
      <c r="M43" s="14">
        <f t="shared" si="6"/>
        <v>98</v>
      </c>
      <c r="N43" s="20">
        <f>+M43/M47</f>
        <v>0.38132295719844356</v>
      </c>
      <c r="O43" s="88"/>
    </row>
    <row r="44" spans="1:15" ht="9.75" customHeight="1">
      <c r="B44" s="79"/>
      <c r="C44" s="82"/>
      <c r="D44" s="85"/>
      <c r="E44" s="16">
        <v>2</v>
      </c>
      <c r="F44" s="17" t="s">
        <v>27</v>
      </c>
      <c r="G44" s="18">
        <v>3</v>
      </c>
      <c r="H44" s="19">
        <v>0</v>
      </c>
      <c r="I44" s="18">
        <v>2</v>
      </c>
      <c r="J44" s="18">
        <v>1</v>
      </c>
      <c r="K44" s="18">
        <v>2</v>
      </c>
      <c r="L44" s="18">
        <v>0</v>
      </c>
      <c r="M44" s="14">
        <f t="shared" si="6"/>
        <v>8</v>
      </c>
      <c r="N44" s="20">
        <f>+M44/M47</f>
        <v>3.1128404669260701E-2</v>
      </c>
      <c r="O44" s="88"/>
    </row>
    <row r="45" spans="1:15" ht="9.75" customHeight="1">
      <c r="B45" s="79"/>
      <c r="C45" s="82"/>
      <c r="D45" s="85"/>
      <c r="E45" s="16">
        <v>1</v>
      </c>
      <c r="F45" s="17" t="s">
        <v>28</v>
      </c>
      <c r="G45" s="18">
        <v>1</v>
      </c>
      <c r="H45" s="19">
        <v>0</v>
      </c>
      <c r="I45" s="18">
        <v>0</v>
      </c>
      <c r="J45" s="18">
        <v>0</v>
      </c>
      <c r="K45" s="18">
        <v>0</v>
      </c>
      <c r="L45" s="18">
        <v>0</v>
      </c>
      <c r="M45" s="14">
        <f t="shared" si="6"/>
        <v>1</v>
      </c>
      <c r="N45" s="20">
        <f>+M45/M47</f>
        <v>3.8910505836575876E-3</v>
      </c>
      <c r="O45" s="88"/>
    </row>
    <row r="46" spans="1:15" ht="9.75" customHeight="1" thickBot="1">
      <c r="B46" s="79"/>
      <c r="C46" s="82"/>
      <c r="D46" s="85"/>
      <c r="E46" s="90" t="s">
        <v>21</v>
      </c>
      <c r="F46" s="91"/>
      <c r="G46" s="21">
        <v>0</v>
      </c>
      <c r="H46" s="22">
        <v>0</v>
      </c>
      <c r="I46" s="21">
        <v>0</v>
      </c>
      <c r="J46" s="21">
        <v>0</v>
      </c>
      <c r="K46" s="21">
        <v>0</v>
      </c>
      <c r="L46" s="21">
        <v>0</v>
      </c>
      <c r="M46" s="14">
        <f t="shared" si="6"/>
        <v>0</v>
      </c>
      <c r="N46" s="23">
        <f>+M46/M47</f>
        <v>0</v>
      </c>
      <c r="O46" s="88"/>
    </row>
    <row r="47" spans="1:15" ht="9.75" customHeight="1" thickTop="1" thickBot="1">
      <c r="B47" s="80"/>
      <c r="C47" s="83"/>
      <c r="D47" s="86"/>
      <c r="E47" s="24" t="s">
        <v>22</v>
      </c>
      <c r="F47" s="24"/>
      <c r="G47" s="25">
        <f t="shared" ref="G47:L47" si="7">SUM(G42:G46)</f>
        <v>40</v>
      </c>
      <c r="H47" s="25">
        <f t="shared" si="7"/>
        <v>28</v>
      </c>
      <c r="I47" s="25">
        <f t="shared" si="7"/>
        <v>51</v>
      </c>
      <c r="J47" s="25">
        <f t="shared" si="7"/>
        <v>41</v>
      </c>
      <c r="K47" s="25">
        <f t="shared" si="7"/>
        <v>45</v>
      </c>
      <c r="L47" s="25">
        <f t="shared" si="7"/>
        <v>52</v>
      </c>
      <c r="M47" s="26">
        <f t="shared" si="6"/>
        <v>257</v>
      </c>
      <c r="N47" s="27">
        <f>SUM(N42:N46)</f>
        <v>1</v>
      </c>
      <c r="O47" s="89"/>
    </row>
    <row r="48" spans="1:15" ht="9.75" customHeight="1">
      <c r="B48" s="78">
        <v>2</v>
      </c>
      <c r="C48" s="81" t="s">
        <v>23</v>
      </c>
      <c r="D48" s="84" t="s">
        <v>57</v>
      </c>
      <c r="E48" s="28">
        <v>4</v>
      </c>
      <c r="F48" s="29" t="s">
        <v>58</v>
      </c>
      <c r="G48" s="12">
        <v>18</v>
      </c>
      <c r="H48" s="13">
        <v>12</v>
      </c>
      <c r="I48" s="12">
        <v>20</v>
      </c>
      <c r="J48" s="12">
        <v>17</v>
      </c>
      <c r="K48" s="12">
        <v>19</v>
      </c>
      <c r="L48" s="12">
        <v>19</v>
      </c>
      <c r="M48" s="14">
        <f t="shared" si="6"/>
        <v>105</v>
      </c>
      <c r="N48" s="15">
        <f>+M48/M53</f>
        <v>0.40856031128404668</v>
      </c>
      <c r="O48" s="87">
        <f>(4*M48+3*M49+2*M50+1*M51)/M53</f>
        <v>3.3463035019455254</v>
      </c>
    </row>
    <row r="49" spans="2:15" ht="9.75" customHeight="1">
      <c r="B49" s="79"/>
      <c r="C49" s="82"/>
      <c r="D49" s="85"/>
      <c r="E49" s="16">
        <v>3</v>
      </c>
      <c r="F49" s="17" t="s">
        <v>59</v>
      </c>
      <c r="G49" s="18">
        <v>20</v>
      </c>
      <c r="H49" s="19">
        <v>14</v>
      </c>
      <c r="I49" s="18">
        <v>25</v>
      </c>
      <c r="J49" s="18">
        <v>21</v>
      </c>
      <c r="K49" s="18">
        <v>26</v>
      </c>
      <c r="L49" s="18">
        <v>30</v>
      </c>
      <c r="M49" s="14">
        <f t="shared" si="6"/>
        <v>136</v>
      </c>
      <c r="N49" s="20">
        <f>+M49/M53</f>
        <v>0.52918287937743191</v>
      </c>
      <c r="O49" s="88"/>
    </row>
    <row r="50" spans="2:15" ht="9.75" customHeight="1">
      <c r="B50" s="79"/>
      <c r="C50" s="82"/>
      <c r="D50" s="85"/>
      <c r="E50" s="16">
        <v>2</v>
      </c>
      <c r="F50" s="17" t="s">
        <v>60</v>
      </c>
      <c r="G50" s="18">
        <v>2</v>
      </c>
      <c r="H50" s="19">
        <v>2</v>
      </c>
      <c r="I50" s="18">
        <v>6</v>
      </c>
      <c r="J50" s="18">
        <v>3</v>
      </c>
      <c r="K50" s="18">
        <v>0</v>
      </c>
      <c r="L50" s="18">
        <v>3</v>
      </c>
      <c r="M50" s="14">
        <f t="shared" si="6"/>
        <v>16</v>
      </c>
      <c r="N50" s="20">
        <f>+M50/M53</f>
        <v>6.2256809338521402E-2</v>
      </c>
      <c r="O50" s="88"/>
    </row>
    <row r="51" spans="2:15" ht="9.75" customHeight="1">
      <c r="B51" s="79"/>
      <c r="C51" s="82"/>
      <c r="D51" s="85"/>
      <c r="E51" s="16">
        <v>1</v>
      </c>
      <c r="F51" s="17" t="s">
        <v>61</v>
      </c>
      <c r="G51" s="18">
        <v>0</v>
      </c>
      <c r="H51" s="19">
        <v>0</v>
      </c>
      <c r="I51" s="18">
        <v>0</v>
      </c>
      <c r="J51" s="18">
        <v>0</v>
      </c>
      <c r="K51" s="18">
        <v>0</v>
      </c>
      <c r="L51" s="18">
        <v>0</v>
      </c>
      <c r="M51" s="14">
        <f t="shared" si="6"/>
        <v>0</v>
      </c>
      <c r="N51" s="20">
        <f>+M51/M53</f>
        <v>0</v>
      </c>
      <c r="O51" s="88"/>
    </row>
    <row r="52" spans="2:15" ht="9.75" customHeight="1" thickBot="1">
      <c r="B52" s="79"/>
      <c r="C52" s="82"/>
      <c r="D52" s="85"/>
      <c r="E52" s="90" t="s">
        <v>21</v>
      </c>
      <c r="F52" s="91"/>
      <c r="G52" s="21">
        <v>0</v>
      </c>
      <c r="H52" s="22">
        <v>0</v>
      </c>
      <c r="I52" s="21">
        <v>0</v>
      </c>
      <c r="J52" s="21">
        <v>0</v>
      </c>
      <c r="K52" s="21">
        <v>0</v>
      </c>
      <c r="L52" s="21">
        <v>0</v>
      </c>
      <c r="M52" s="14">
        <f t="shared" si="6"/>
        <v>0</v>
      </c>
      <c r="N52" s="23">
        <f>+M52/M53</f>
        <v>0</v>
      </c>
      <c r="O52" s="88"/>
    </row>
    <row r="53" spans="2:15" ht="9.75" customHeight="1" thickTop="1" thickBot="1">
      <c r="B53" s="80"/>
      <c r="C53" s="83"/>
      <c r="D53" s="86"/>
      <c r="E53" s="24" t="s">
        <v>22</v>
      </c>
      <c r="F53" s="24"/>
      <c r="G53" s="25">
        <f t="shared" ref="G53:L53" si="8">SUM(G48:G52)</f>
        <v>40</v>
      </c>
      <c r="H53" s="25">
        <f t="shared" si="8"/>
        <v>28</v>
      </c>
      <c r="I53" s="25">
        <f t="shared" si="8"/>
        <v>51</v>
      </c>
      <c r="J53" s="25">
        <f t="shared" si="8"/>
        <v>41</v>
      </c>
      <c r="K53" s="25">
        <f t="shared" si="8"/>
        <v>45</v>
      </c>
      <c r="L53" s="25">
        <f t="shared" si="8"/>
        <v>52</v>
      </c>
      <c r="M53" s="26">
        <f t="shared" si="6"/>
        <v>257</v>
      </c>
      <c r="N53" s="27">
        <f>SUM(N48:N52)</f>
        <v>1</v>
      </c>
      <c r="O53" s="89"/>
    </row>
    <row r="54" spans="2:15" ht="9.75" customHeight="1">
      <c r="B54" s="78">
        <v>3</v>
      </c>
      <c r="C54" s="81" t="s">
        <v>29</v>
      </c>
      <c r="D54" s="84" t="s">
        <v>62</v>
      </c>
      <c r="E54" s="28">
        <v>4</v>
      </c>
      <c r="F54" s="29" t="s">
        <v>58</v>
      </c>
      <c r="G54" s="12">
        <v>19</v>
      </c>
      <c r="H54" s="13">
        <v>12</v>
      </c>
      <c r="I54" s="12">
        <v>19</v>
      </c>
      <c r="J54" s="12">
        <v>16</v>
      </c>
      <c r="K54" s="12">
        <v>17</v>
      </c>
      <c r="L54" s="12">
        <v>23</v>
      </c>
      <c r="M54" s="14">
        <f t="shared" si="6"/>
        <v>106</v>
      </c>
      <c r="N54" s="15">
        <f>+M54/M59</f>
        <v>0.41245136186770426</v>
      </c>
      <c r="O54" s="87">
        <f>(4*M54+3*M55+2*M56+1*M57)/M59</f>
        <v>3.159533073929961</v>
      </c>
    </row>
    <row r="55" spans="2:15" ht="9.75" customHeight="1">
      <c r="B55" s="79"/>
      <c r="C55" s="82"/>
      <c r="D55" s="85"/>
      <c r="E55" s="16">
        <v>3</v>
      </c>
      <c r="F55" s="17" t="s">
        <v>59</v>
      </c>
      <c r="G55" s="18">
        <v>18</v>
      </c>
      <c r="H55" s="19">
        <v>11</v>
      </c>
      <c r="I55" s="18">
        <v>27</v>
      </c>
      <c r="J55" s="18">
        <v>18</v>
      </c>
      <c r="K55" s="18">
        <v>24</v>
      </c>
      <c r="L55" s="18">
        <v>27</v>
      </c>
      <c r="M55" s="14">
        <f t="shared" si="6"/>
        <v>125</v>
      </c>
      <c r="N55" s="20">
        <f>+M55/M59</f>
        <v>0.48638132295719844</v>
      </c>
      <c r="O55" s="88"/>
    </row>
    <row r="56" spans="2:15" ht="9.75" customHeight="1">
      <c r="B56" s="79"/>
      <c r="C56" s="82"/>
      <c r="D56" s="85"/>
      <c r="E56" s="16">
        <v>2</v>
      </c>
      <c r="F56" s="17" t="s">
        <v>60</v>
      </c>
      <c r="G56" s="18">
        <v>1</v>
      </c>
      <c r="H56" s="19">
        <v>0</v>
      </c>
      <c r="I56" s="18">
        <v>3</v>
      </c>
      <c r="J56" s="18">
        <v>0</v>
      </c>
      <c r="K56" s="18">
        <v>1</v>
      </c>
      <c r="L56" s="18">
        <v>1</v>
      </c>
      <c r="M56" s="14">
        <f t="shared" si="6"/>
        <v>6</v>
      </c>
      <c r="N56" s="20">
        <f>+M56/M59</f>
        <v>2.3346303501945526E-2</v>
      </c>
      <c r="O56" s="88"/>
    </row>
    <row r="57" spans="2:15" ht="9.75" customHeight="1">
      <c r="B57" s="79"/>
      <c r="C57" s="82"/>
      <c r="D57" s="85"/>
      <c r="E57" s="16">
        <v>1</v>
      </c>
      <c r="F57" s="17" t="s">
        <v>61</v>
      </c>
      <c r="G57" s="18">
        <v>0</v>
      </c>
      <c r="H57" s="19">
        <v>1</v>
      </c>
      <c r="I57" s="18">
        <v>0</v>
      </c>
      <c r="J57" s="18">
        <v>0</v>
      </c>
      <c r="K57" s="18">
        <v>0</v>
      </c>
      <c r="L57" s="18">
        <v>0</v>
      </c>
      <c r="M57" s="14">
        <f t="shared" si="6"/>
        <v>1</v>
      </c>
      <c r="N57" s="20">
        <f>+M57/M59</f>
        <v>3.8910505836575876E-3</v>
      </c>
      <c r="O57" s="88"/>
    </row>
    <row r="58" spans="2:15" ht="9.75" customHeight="1" thickBot="1">
      <c r="B58" s="79"/>
      <c r="C58" s="82"/>
      <c r="D58" s="85"/>
      <c r="E58" s="90" t="s">
        <v>21</v>
      </c>
      <c r="F58" s="91"/>
      <c r="G58" s="21">
        <v>2</v>
      </c>
      <c r="H58" s="22">
        <v>4</v>
      </c>
      <c r="I58" s="21">
        <v>2</v>
      </c>
      <c r="J58" s="21">
        <v>7</v>
      </c>
      <c r="K58" s="21">
        <v>3</v>
      </c>
      <c r="L58" s="21">
        <v>1</v>
      </c>
      <c r="M58" s="14">
        <f t="shared" si="6"/>
        <v>19</v>
      </c>
      <c r="N58" s="23">
        <f>+M58/M59</f>
        <v>7.3929961089494164E-2</v>
      </c>
      <c r="O58" s="88"/>
    </row>
    <row r="59" spans="2:15" ht="9.75" customHeight="1" thickTop="1" thickBot="1">
      <c r="B59" s="80"/>
      <c r="C59" s="83"/>
      <c r="D59" s="86"/>
      <c r="E59" s="24" t="s">
        <v>22</v>
      </c>
      <c r="F59" s="24"/>
      <c r="G59" s="25">
        <f t="shared" ref="G59:L59" si="9">SUM(G54:G58)</f>
        <v>40</v>
      </c>
      <c r="H59" s="25">
        <f t="shared" si="9"/>
        <v>28</v>
      </c>
      <c r="I59" s="25">
        <f t="shared" si="9"/>
        <v>51</v>
      </c>
      <c r="J59" s="25">
        <f t="shared" si="9"/>
        <v>41</v>
      </c>
      <c r="K59" s="25">
        <f t="shared" si="9"/>
        <v>45</v>
      </c>
      <c r="L59" s="25">
        <f t="shared" si="9"/>
        <v>52</v>
      </c>
      <c r="M59" s="26">
        <f t="shared" si="6"/>
        <v>257</v>
      </c>
      <c r="N59" s="27">
        <f>SUM(N54:N58)</f>
        <v>0.99999999999999989</v>
      </c>
      <c r="O59" s="89"/>
    </row>
    <row r="60" spans="2:15" ht="9.75" customHeight="1">
      <c r="B60" s="78">
        <v>4</v>
      </c>
      <c r="C60" s="81" t="s">
        <v>33</v>
      </c>
      <c r="D60" s="84" t="s">
        <v>63</v>
      </c>
      <c r="E60" s="28">
        <v>4</v>
      </c>
      <c r="F60" s="29" t="s">
        <v>64</v>
      </c>
      <c r="G60" s="12">
        <v>20</v>
      </c>
      <c r="H60" s="13">
        <v>10</v>
      </c>
      <c r="I60" s="12">
        <v>26</v>
      </c>
      <c r="J60" s="12">
        <v>13</v>
      </c>
      <c r="K60" s="12">
        <v>22</v>
      </c>
      <c r="L60" s="12">
        <v>21</v>
      </c>
      <c r="M60" s="14">
        <f t="shared" si="6"/>
        <v>112</v>
      </c>
      <c r="N60" s="15">
        <f>+M60/M65</f>
        <v>0.43579766536964981</v>
      </c>
      <c r="O60" s="87">
        <f>(4*M60+3*M61+2*M62+1*M63)/M65</f>
        <v>3.132295719844358</v>
      </c>
    </row>
    <row r="61" spans="2:15" ht="9.75" customHeight="1">
      <c r="B61" s="79"/>
      <c r="C61" s="82"/>
      <c r="D61" s="85"/>
      <c r="E61" s="16">
        <v>3</v>
      </c>
      <c r="F61" s="17" t="s">
        <v>65</v>
      </c>
      <c r="G61" s="18">
        <v>14</v>
      </c>
      <c r="H61" s="19">
        <v>12</v>
      </c>
      <c r="I61" s="18">
        <v>20</v>
      </c>
      <c r="J61" s="18">
        <v>15</v>
      </c>
      <c r="K61" s="18">
        <v>19</v>
      </c>
      <c r="L61" s="18">
        <v>25</v>
      </c>
      <c r="M61" s="14">
        <f t="shared" si="6"/>
        <v>105</v>
      </c>
      <c r="N61" s="20">
        <f>+M61/M65</f>
        <v>0.40856031128404668</v>
      </c>
      <c r="O61" s="88"/>
    </row>
    <row r="62" spans="2:15" ht="9.75" customHeight="1">
      <c r="B62" s="79"/>
      <c r="C62" s="82"/>
      <c r="D62" s="85"/>
      <c r="E62" s="16">
        <v>2</v>
      </c>
      <c r="F62" s="17" t="s">
        <v>66</v>
      </c>
      <c r="G62" s="18">
        <v>4</v>
      </c>
      <c r="H62" s="19">
        <v>2</v>
      </c>
      <c r="I62" s="18">
        <v>3</v>
      </c>
      <c r="J62" s="18">
        <v>6</v>
      </c>
      <c r="K62" s="18">
        <v>1</v>
      </c>
      <c r="L62" s="18">
        <v>5</v>
      </c>
      <c r="M62" s="14">
        <f t="shared" si="6"/>
        <v>21</v>
      </c>
      <c r="N62" s="20">
        <f>+M62/M65</f>
        <v>8.171206225680934E-2</v>
      </c>
      <c r="O62" s="88"/>
    </row>
    <row r="63" spans="2:15" ht="9.75" customHeight="1">
      <c r="B63" s="79"/>
      <c r="C63" s="82"/>
      <c r="D63" s="85"/>
      <c r="E63" s="16">
        <v>1</v>
      </c>
      <c r="F63" s="17" t="s">
        <v>67</v>
      </c>
      <c r="G63" s="18">
        <v>0</v>
      </c>
      <c r="H63" s="19">
        <v>0</v>
      </c>
      <c r="I63" s="18">
        <v>0</v>
      </c>
      <c r="J63" s="18">
        <v>0</v>
      </c>
      <c r="K63" s="18">
        <v>0</v>
      </c>
      <c r="L63" s="18">
        <v>0</v>
      </c>
      <c r="M63" s="14">
        <f t="shared" si="6"/>
        <v>0</v>
      </c>
      <c r="N63" s="20">
        <f>+M63/M65</f>
        <v>0</v>
      </c>
      <c r="O63" s="88"/>
    </row>
    <row r="64" spans="2:15" ht="9.75" customHeight="1" thickBot="1">
      <c r="B64" s="79"/>
      <c r="C64" s="82"/>
      <c r="D64" s="85"/>
      <c r="E64" s="90" t="s">
        <v>21</v>
      </c>
      <c r="F64" s="91"/>
      <c r="G64" s="21">
        <v>2</v>
      </c>
      <c r="H64" s="22">
        <v>4</v>
      </c>
      <c r="I64" s="21">
        <v>2</v>
      </c>
      <c r="J64" s="21">
        <v>7</v>
      </c>
      <c r="K64" s="21">
        <v>3</v>
      </c>
      <c r="L64" s="21">
        <v>1</v>
      </c>
      <c r="M64" s="14">
        <f t="shared" si="6"/>
        <v>19</v>
      </c>
      <c r="N64" s="23">
        <f>+M64/M65</f>
        <v>7.3929961089494164E-2</v>
      </c>
      <c r="O64" s="88"/>
    </row>
    <row r="65" spans="2:15" ht="9.75" customHeight="1" thickTop="1" thickBot="1">
      <c r="B65" s="80"/>
      <c r="C65" s="83"/>
      <c r="D65" s="86"/>
      <c r="E65" s="24" t="s">
        <v>22</v>
      </c>
      <c r="F65" s="24"/>
      <c r="G65" s="25">
        <f t="shared" ref="G65:L65" si="10">SUM(G60:G64)</f>
        <v>40</v>
      </c>
      <c r="H65" s="25">
        <f t="shared" si="10"/>
        <v>28</v>
      </c>
      <c r="I65" s="25">
        <f t="shared" si="10"/>
        <v>51</v>
      </c>
      <c r="J65" s="25">
        <f t="shared" si="10"/>
        <v>41</v>
      </c>
      <c r="K65" s="25">
        <f t="shared" si="10"/>
        <v>45</v>
      </c>
      <c r="L65" s="25">
        <f t="shared" si="10"/>
        <v>52</v>
      </c>
      <c r="M65" s="26">
        <f t="shared" si="6"/>
        <v>257</v>
      </c>
      <c r="N65" s="27">
        <f>SUM(N60:N64)</f>
        <v>1</v>
      </c>
      <c r="O65" s="89"/>
    </row>
    <row r="66" spans="2:15" ht="9.75" customHeight="1">
      <c r="B66" s="78">
        <v>5</v>
      </c>
      <c r="C66" s="92" t="s">
        <v>35</v>
      </c>
      <c r="D66" s="84" t="s">
        <v>68</v>
      </c>
      <c r="E66" s="28">
        <v>4</v>
      </c>
      <c r="F66" s="29" t="s">
        <v>58</v>
      </c>
      <c r="G66" s="12">
        <v>15</v>
      </c>
      <c r="H66" s="13">
        <v>4</v>
      </c>
      <c r="I66" s="12">
        <v>19</v>
      </c>
      <c r="J66" s="12">
        <v>12</v>
      </c>
      <c r="K66" s="12">
        <v>15</v>
      </c>
      <c r="L66" s="12">
        <v>14</v>
      </c>
      <c r="M66" s="14">
        <f t="shared" si="6"/>
        <v>79</v>
      </c>
      <c r="N66" s="15">
        <f>+M66/M71</f>
        <v>0.30739299610894943</v>
      </c>
      <c r="O66" s="87">
        <f>(4*M66+3*M67+2*M68+1*M69)/M71</f>
        <v>2.9416342412451364</v>
      </c>
    </row>
    <row r="67" spans="2:15" ht="9.75" customHeight="1">
      <c r="B67" s="79"/>
      <c r="C67" s="93"/>
      <c r="D67" s="85"/>
      <c r="E67" s="16">
        <v>3</v>
      </c>
      <c r="F67" s="17" t="s">
        <v>59</v>
      </c>
      <c r="G67" s="18">
        <v>18</v>
      </c>
      <c r="H67" s="19">
        <v>17</v>
      </c>
      <c r="I67" s="18">
        <v>20</v>
      </c>
      <c r="J67" s="18">
        <v>17</v>
      </c>
      <c r="K67" s="18">
        <v>21</v>
      </c>
      <c r="L67" s="18">
        <v>31</v>
      </c>
      <c r="M67" s="14">
        <f t="shared" si="6"/>
        <v>124</v>
      </c>
      <c r="N67" s="20">
        <f>+M67/M71</f>
        <v>0.48249027237354086</v>
      </c>
      <c r="O67" s="88"/>
    </row>
    <row r="68" spans="2:15" ht="9.75" customHeight="1">
      <c r="B68" s="79"/>
      <c r="C68" s="93"/>
      <c r="D68" s="85"/>
      <c r="E68" s="16">
        <v>2</v>
      </c>
      <c r="F68" s="17" t="s">
        <v>60</v>
      </c>
      <c r="G68" s="18">
        <v>5</v>
      </c>
      <c r="H68" s="19">
        <v>3</v>
      </c>
      <c r="I68" s="18">
        <v>9</v>
      </c>
      <c r="J68" s="18">
        <v>5</v>
      </c>
      <c r="K68" s="18">
        <v>5</v>
      </c>
      <c r="L68" s="18">
        <v>6</v>
      </c>
      <c r="M68" s="14">
        <f t="shared" si="6"/>
        <v>33</v>
      </c>
      <c r="N68" s="20">
        <f>+M68/M71</f>
        <v>0.12840466926070038</v>
      </c>
      <c r="O68" s="88"/>
    </row>
    <row r="69" spans="2:15" ht="9.75" customHeight="1">
      <c r="B69" s="79"/>
      <c r="C69" s="93"/>
      <c r="D69" s="85"/>
      <c r="E69" s="16">
        <v>1</v>
      </c>
      <c r="F69" s="17" t="s">
        <v>61</v>
      </c>
      <c r="G69" s="18">
        <v>0</v>
      </c>
      <c r="H69" s="19">
        <v>0</v>
      </c>
      <c r="I69" s="18">
        <v>1</v>
      </c>
      <c r="J69" s="18">
        <v>0</v>
      </c>
      <c r="K69" s="18">
        <v>1</v>
      </c>
      <c r="L69" s="18">
        <v>0</v>
      </c>
      <c r="M69" s="14">
        <f t="shared" si="6"/>
        <v>2</v>
      </c>
      <c r="N69" s="20">
        <f>+M69/M71</f>
        <v>7.7821011673151752E-3</v>
      </c>
      <c r="O69" s="88"/>
    </row>
    <row r="70" spans="2:15" ht="9.75" customHeight="1" thickBot="1">
      <c r="B70" s="79"/>
      <c r="C70" s="93"/>
      <c r="D70" s="85"/>
      <c r="E70" s="90" t="s">
        <v>21</v>
      </c>
      <c r="F70" s="91"/>
      <c r="G70" s="21">
        <v>2</v>
      </c>
      <c r="H70" s="22">
        <v>4</v>
      </c>
      <c r="I70" s="21">
        <v>2</v>
      </c>
      <c r="J70" s="21">
        <v>7</v>
      </c>
      <c r="K70" s="21">
        <v>3</v>
      </c>
      <c r="L70" s="21">
        <v>1</v>
      </c>
      <c r="M70" s="14">
        <f t="shared" si="6"/>
        <v>19</v>
      </c>
      <c r="N70" s="23">
        <f>+M70/M71</f>
        <v>7.3929961089494164E-2</v>
      </c>
      <c r="O70" s="88"/>
    </row>
    <row r="71" spans="2:15" ht="9.75" customHeight="1" thickTop="1" thickBot="1">
      <c r="B71" s="80"/>
      <c r="C71" s="94"/>
      <c r="D71" s="86"/>
      <c r="E71" s="24" t="s">
        <v>22</v>
      </c>
      <c r="F71" s="24"/>
      <c r="G71" s="25">
        <f t="shared" ref="G71:L71" si="11">SUM(G66:G70)</f>
        <v>40</v>
      </c>
      <c r="H71" s="25">
        <f t="shared" si="11"/>
        <v>28</v>
      </c>
      <c r="I71" s="25">
        <f t="shared" si="11"/>
        <v>51</v>
      </c>
      <c r="J71" s="25">
        <f t="shared" si="11"/>
        <v>41</v>
      </c>
      <c r="K71" s="25">
        <f t="shared" si="11"/>
        <v>45</v>
      </c>
      <c r="L71" s="25">
        <f t="shared" si="11"/>
        <v>52</v>
      </c>
      <c r="M71" s="26">
        <f t="shared" si="6"/>
        <v>257</v>
      </c>
      <c r="N71" s="27">
        <f>SUM(N66:N70)</f>
        <v>1</v>
      </c>
      <c r="O71" s="89"/>
    </row>
    <row r="72" spans="2:15" ht="9.75" customHeight="1" thickBot="1">
      <c r="B72" s="57"/>
      <c r="C72" s="31"/>
      <c r="D72" s="32"/>
      <c r="E72" s="33"/>
      <c r="F72" s="33"/>
      <c r="G72" s="34"/>
      <c r="H72" s="34"/>
      <c r="I72" s="34"/>
      <c r="J72" s="34"/>
      <c r="K72" s="34"/>
      <c r="L72" s="34"/>
      <c r="M72" s="34"/>
      <c r="N72" s="35"/>
      <c r="O72" s="36"/>
    </row>
    <row r="73" spans="2:15" ht="13.5" customHeight="1">
      <c r="B73" s="59" t="s">
        <v>69</v>
      </c>
      <c r="C73" s="60"/>
      <c r="D73" s="61"/>
      <c r="E73" s="68" t="s">
        <v>38</v>
      </c>
      <c r="F73" s="69"/>
      <c r="G73" s="37">
        <f>G71/51</f>
        <v>0.78431372549019607</v>
      </c>
      <c r="H73" s="37">
        <f>H71/46</f>
        <v>0.60869565217391308</v>
      </c>
      <c r="I73" s="37">
        <f>I71/56</f>
        <v>0.9107142857142857</v>
      </c>
      <c r="J73" s="37">
        <f>J71/62</f>
        <v>0.66129032258064513</v>
      </c>
      <c r="K73" s="37">
        <f>K71/108</f>
        <v>0.41666666666666669</v>
      </c>
      <c r="L73" s="38">
        <f>L71/80</f>
        <v>0.65</v>
      </c>
      <c r="M73" s="39">
        <f>M71/357</f>
        <v>0.71988795518207283</v>
      </c>
      <c r="N73" s="40"/>
      <c r="O73" s="70">
        <f>AVERAGE(O42:O71)</f>
        <v>3.2249027237354086</v>
      </c>
    </row>
    <row r="74" spans="2:15" ht="13.5" customHeight="1">
      <c r="B74" s="62"/>
      <c r="C74" s="63"/>
      <c r="D74" s="64"/>
      <c r="E74" s="73" t="s">
        <v>39</v>
      </c>
      <c r="F74" s="74"/>
      <c r="G74" s="18" t="s">
        <v>40</v>
      </c>
      <c r="H74" s="18" t="s">
        <v>41</v>
      </c>
      <c r="I74" s="18" t="s">
        <v>42</v>
      </c>
      <c r="J74" s="18" t="s">
        <v>43</v>
      </c>
      <c r="K74" s="18" t="s">
        <v>44</v>
      </c>
      <c r="L74" s="18" t="s">
        <v>45</v>
      </c>
      <c r="M74" s="42" t="s">
        <v>46</v>
      </c>
      <c r="N74" s="23"/>
      <c r="O74" s="71"/>
    </row>
    <row r="75" spans="2:15" ht="13.5" customHeight="1" thickBot="1">
      <c r="B75" s="65"/>
      <c r="C75" s="66"/>
      <c r="D75" s="67"/>
      <c r="E75" s="75" t="s">
        <v>47</v>
      </c>
      <c r="F75" s="76"/>
      <c r="G75" s="43" t="s">
        <v>48</v>
      </c>
      <c r="H75" s="43" t="s">
        <v>49</v>
      </c>
      <c r="I75" s="43" t="s">
        <v>50</v>
      </c>
      <c r="J75" s="43" t="s">
        <v>50</v>
      </c>
      <c r="K75" s="43" t="s">
        <v>49</v>
      </c>
      <c r="L75" s="43" t="s">
        <v>51</v>
      </c>
      <c r="M75" s="44" t="s">
        <v>52</v>
      </c>
      <c r="N75" s="45"/>
      <c r="O75" s="72"/>
    </row>
    <row r="76" spans="2:15">
      <c r="E76" s="58"/>
      <c r="F76" s="58"/>
    </row>
    <row r="77" spans="2:15" ht="13.5" customHeight="1">
      <c r="C77" s="77" t="s">
        <v>70</v>
      </c>
      <c r="D77" s="77"/>
      <c r="E77" s="77"/>
      <c r="F77" s="77"/>
      <c r="G77" s="77"/>
      <c r="H77" s="77"/>
      <c r="I77" s="77"/>
      <c r="J77" s="77"/>
      <c r="K77" s="77"/>
      <c r="L77" s="77"/>
      <c r="M77" s="77"/>
      <c r="N77" s="77"/>
      <c r="O77" s="77"/>
    </row>
    <row r="78" spans="2:15">
      <c r="C78" s="77"/>
      <c r="D78" s="77"/>
      <c r="E78" s="77"/>
      <c r="F78" s="77"/>
      <c r="G78" s="77"/>
      <c r="H78" s="77"/>
      <c r="I78" s="77"/>
      <c r="J78" s="77"/>
      <c r="K78" s="77"/>
      <c r="L78" s="77"/>
      <c r="M78" s="77"/>
      <c r="N78" s="77"/>
      <c r="O78" s="77"/>
    </row>
    <row r="79" spans="2:15">
      <c r="C79" s="77"/>
      <c r="D79" s="77"/>
      <c r="E79" s="77"/>
      <c r="F79" s="77"/>
      <c r="G79" s="77"/>
      <c r="H79" s="77"/>
      <c r="I79" s="77"/>
      <c r="J79" s="77"/>
      <c r="K79" s="77"/>
      <c r="L79" s="77"/>
      <c r="M79" s="77"/>
      <c r="N79" s="77"/>
      <c r="O79" s="77"/>
    </row>
    <row r="80" spans="2:15">
      <c r="C80" s="77"/>
      <c r="D80" s="77"/>
      <c r="E80" s="77"/>
      <c r="F80" s="77"/>
      <c r="G80" s="77"/>
      <c r="H80" s="77"/>
      <c r="I80" s="77"/>
      <c r="J80" s="77"/>
      <c r="K80" s="77"/>
      <c r="L80" s="77"/>
      <c r="M80" s="77"/>
      <c r="N80" s="77"/>
      <c r="O80" s="77"/>
    </row>
    <row r="81" spans="3:15">
      <c r="C81" s="77"/>
      <c r="D81" s="77"/>
      <c r="E81" s="77"/>
      <c r="F81" s="77"/>
      <c r="G81" s="77"/>
      <c r="H81" s="77"/>
      <c r="I81" s="77"/>
      <c r="J81" s="77"/>
      <c r="K81" s="77"/>
      <c r="L81" s="77"/>
      <c r="M81" s="77"/>
      <c r="N81" s="77"/>
      <c r="O81" s="77"/>
    </row>
    <row r="82" spans="3:15">
      <c r="C82" s="77"/>
      <c r="D82" s="77"/>
      <c r="E82" s="77"/>
      <c r="F82" s="77"/>
      <c r="G82" s="77"/>
      <c r="H82" s="77"/>
      <c r="I82" s="77"/>
      <c r="J82" s="77"/>
      <c r="K82" s="77"/>
      <c r="L82" s="77"/>
      <c r="M82" s="77"/>
      <c r="N82" s="77"/>
      <c r="O82" s="77"/>
    </row>
    <row r="83" spans="3:15">
      <c r="C83" s="77"/>
      <c r="D83" s="77"/>
      <c r="E83" s="77"/>
      <c r="F83" s="77"/>
      <c r="G83" s="77"/>
      <c r="H83" s="77"/>
      <c r="I83" s="77"/>
      <c r="J83" s="77"/>
      <c r="K83" s="77"/>
      <c r="L83" s="77"/>
      <c r="M83" s="77"/>
      <c r="N83" s="77"/>
      <c r="O83" s="77"/>
    </row>
    <row r="84" spans="3:15">
      <c r="C84" s="77"/>
      <c r="D84" s="77"/>
      <c r="E84" s="77"/>
      <c r="F84" s="77"/>
      <c r="G84" s="77"/>
      <c r="H84" s="77"/>
      <c r="I84" s="77"/>
      <c r="J84" s="77"/>
      <c r="K84" s="77"/>
      <c r="L84" s="77"/>
      <c r="M84" s="77"/>
      <c r="N84" s="77"/>
      <c r="O84" s="77"/>
    </row>
    <row r="85" spans="3:15">
      <c r="C85" s="77"/>
      <c r="D85" s="77"/>
      <c r="E85" s="77"/>
      <c r="F85" s="77"/>
      <c r="G85" s="77"/>
      <c r="H85" s="77"/>
      <c r="I85" s="77"/>
      <c r="J85" s="77"/>
      <c r="K85" s="77"/>
      <c r="L85" s="77"/>
      <c r="M85" s="77"/>
      <c r="N85" s="77"/>
      <c r="O85" s="77"/>
    </row>
    <row r="86" spans="3:15">
      <c r="C86" s="77"/>
      <c r="D86" s="77"/>
      <c r="E86" s="77"/>
      <c r="F86" s="77"/>
      <c r="G86" s="77"/>
      <c r="H86" s="77"/>
      <c r="I86" s="77"/>
      <c r="J86" s="77"/>
      <c r="K86" s="77"/>
      <c r="L86" s="77"/>
      <c r="M86" s="77"/>
      <c r="N86" s="77"/>
      <c r="O86" s="77"/>
    </row>
    <row r="87" spans="3:15">
      <c r="C87" s="77"/>
      <c r="D87" s="77"/>
      <c r="E87" s="77"/>
      <c r="F87" s="77"/>
      <c r="G87" s="77"/>
      <c r="H87" s="77"/>
      <c r="I87" s="77"/>
      <c r="J87" s="77"/>
      <c r="K87" s="77"/>
      <c r="L87" s="77"/>
      <c r="M87" s="77"/>
      <c r="N87" s="77"/>
      <c r="O87" s="77"/>
    </row>
    <row r="88" spans="3:15">
      <c r="E88" s="58"/>
      <c r="F88" s="58"/>
    </row>
    <row r="89" spans="3:15">
      <c r="E89" s="58"/>
      <c r="F89" s="58"/>
    </row>
    <row r="90" spans="3:15">
      <c r="E90" s="58"/>
      <c r="F90" s="58"/>
    </row>
    <row r="91" spans="3:15">
      <c r="E91" s="58"/>
      <c r="F91" s="58"/>
    </row>
    <row r="92" spans="3:15">
      <c r="E92" s="58"/>
      <c r="F92" s="58"/>
    </row>
    <row r="93" spans="3:15">
      <c r="E93" s="58"/>
      <c r="F93" s="58"/>
    </row>
    <row r="94" spans="3:15">
      <c r="E94" s="58"/>
      <c r="F94" s="58"/>
    </row>
    <row r="95" spans="3:15">
      <c r="E95" s="58"/>
      <c r="F95" s="58"/>
    </row>
    <row r="96" spans="3:15">
      <c r="E96" s="58"/>
      <c r="F96" s="58"/>
    </row>
    <row r="97" spans="5:6">
      <c r="E97" s="58"/>
      <c r="F97" s="58"/>
    </row>
    <row r="98" spans="5:6">
      <c r="E98" s="58"/>
      <c r="F98" s="58"/>
    </row>
    <row r="99" spans="5:6">
      <c r="E99" s="58"/>
      <c r="F99" s="58"/>
    </row>
    <row r="100" spans="5:6">
      <c r="E100" s="58"/>
      <c r="F100" s="58"/>
    </row>
    <row r="101" spans="5:6">
      <c r="E101" s="58"/>
      <c r="F101" s="58"/>
    </row>
    <row r="102" spans="5:6">
      <c r="E102" s="58"/>
      <c r="F102" s="58"/>
    </row>
    <row r="103" spans="5:6">
      <c r="E103" s="58"/>
      <c r="F103" s="58"/>
    </row>
    <row r="104" spans="5:6">
      <c r="E104" s="58"/>
      <c r="F104" s="58"/>
    </row>
    <row r="105" spans="5:6">
      <c r="E105" s="58"/>
      <c r="F105" s="58"/>
    </row>
    <row r="106" spans="5:6">
      <c r="E106" s="58"/>
      <c r="F106" s="58"/>
    </row>
    <row r="107" spans="5:6">
      <c r="E107" s="58"/>
      <c r="F107" s="58"/>
    </row>
    <row r="108" spans="5:6">
      <c r="E108" s="58"/>
      <c r="F108" s="58"/>
    </row>
    <row r="109" spans="5:6">
      <c r="E109" s="58"/>
      <c r="F109" s="58"/>
    </row>
    <row r="110" spans="5:6">
      <c r="E110" s="58"/>
      <c r="F110" s="58"/>
    </row>
    <row r="111" spans="5:6">
      <c r="E111" s="58"/>
      <c r="F111" s="58"/>
    </row>
    <row r="112" spans="5:6">
      <c r="E112" s="58"/>
      <c r="F112" s="58"/>
    </row>
    <row r="113" spans="5:6">
      <c r="E113" s="58"/>
      <c r="F113" s="58"/>
    </row>
    <row r="114" spans="5:6">
      <c r="E114" s="58"/>
      <c r="F114" s="58"/>
    </row>
    <row r="115" spans="5:6">
      <c r="E115" s="58"/>
      <c r="F115" s="58"/>
    </row>
    <row r="116" spans="5:6">
      <c r="E116" s="58"/>
      <c r="F116" s="58"/>
    </row>
    <row r="117" spans="5:6">
      <c r="E117" s="58"/>
      <c r="F117" s="58"/>
    </row>
    <row r="118" spans="5:6">
      <c r="E118" s="58"/>
      <c r="F118" s="58"/>
    </row>
    <row r="119" spans="5:6">
      <c r="E119" s="58"/>
      <c r="F119" s="58"/>
    </row>
    <row r="120" spans="5:6">
      <c r="E120" s="58"/>
      <c r="F120" s="58"/>
    </row>
    <row r="121" spans="5:6">
      <c r="E121" s="58"/>
      <c r="F121" s="58"/>
    </row>
    <row r="122" spans="5:6">
      <c r="E122" s="58"/>
      <c r="F122" s="58"/>
    </row>
    <row r="123" spans="5:6">
      <c r="E123" s="58"/>
      <c r="F123" s="58"/>
    </row>
    <row r="124" spans="5:6">
      <c r="E124" s="58"/>
      <c r="F124" s="58"/>
    </row>
    <row r="125" spans="5:6">
      <c r="E125" s="58"/>
      <c r="F125" s="58"/>
    </row>
    <row r="126" spans="5:6">
      <c r="E126" s="58"/>
      <c r="F126" s="58"/>
    </row>
    <row r="127" spans="5:6">
      <c r="E127" s="58"/>
      <c r="F127" s="58"/>
    </row>
    <row r="128" spans="5:6">
      <c r="E128" s="58"/>
      <c r="F128" s="58"/>
    </row>
    <row r="129" spans="5:6">
      <c r="E129" s="58"/>
      <c r="F129" s="58"/>
    </row>
    <row r="130" spans="5:6">
      <c r="E130" s="58"/>
      <c r="F130" s="58"/>
    </row>
    <row r="131" spans="5:6">
      <c r="E131" s="58"/>
      <c r="F131" s="58"/>
    </row>
    <row r="132" spans="5:6">
      <c r="E132" s="58"/>
      <c r="F132" s="58"/>
    </row>
    <row r="133" spans="5:6">
      <c r="E133" s="58"/>
      <c r="F133" s="58"/>
    </row>
    <row r="134" spans="5:6">
      <c r="E134" s="58"/>
      <c r="F134" s="58"/>
    </row>
    <row r="135" spans="5:6">
      <c r="E135" s="58"/>
      <c r="F135" s="58"/>
    </row>
    <row r="136" spans="5:6">
      <c r="E136" s="58"/>
      <c r="F136" s="58"/>
    </row>
    <row r="137" spans="5:6">
      <c r="E137" s="58"/>
      <c r="F137" s="58"/>
    </row>
    <row r="138" spans="5:6">
      <c r="E138" s="58"/>
      <c r="F138" s="58"/>
    </row>
    <row r="139" spans="5:6">
      <c r="E139" s="58"/>
      <c r="F139" s="58"/>
    </row>
    <row r="140" spans="5:6">
      <c r="E140" s="58"/>
      <c r="F140" s="58"/>
    </row>
    <row r="141" spans="5:6">
      <c r="E141" s="58"/>
      <c r="F141" s="58"/>
    </row>
    <row r="142" spans="5:6">
      <c r="E142" s="58"/>
      <c r="F142" s="58"/>
    </row>
    <row r="143" spans="5:6">
      <c r="E143" s="58"/>
      <c r="F143" s="58"/>
    </row>
    <row r="144" spans="5:6">
      <c r="E144" s="58"/>
      <c r="F144" s="58"/>
    </row>
    <row r="145" spans="5:6">
      <c r="E145" s="58"/>
      <c r="F145" s="58"/>
    </row>
    <row r="146" spans="5:6">
      <c r="E146" s="58"/>
      <c r="F146" s="58"/>
    </row>
    <row r="147" spans="5:6">
      <c r="E147" s="58"/>
      <c r="F147" s="58"/>
    </row>
    <row r="148" spans="5:6">
      <c r="E148" s="58"/>
      <c r="F148" s="58"/>
    </row>
    <row r="149" spans="5:6">
      <c r="E149" s="58"/>
      <c r="F149" s="58"/>
    </row>
    <row r="150" spans="5:6">
      <c r="E150" s="58"/>
      <c r="F150" s="58"/>
    </row>
    <row r="151" spans="5:6">
      <c r="E151" s="58"/>
      <c r="F151" s="58"/>
    </row>
    <row r="152" spans="5:6">
      <c r="E152" s="58"/>
      <c r="F152" s="58"/>
    </row>
    <row r="153" spans="5:6">
      <c r="E153" s="58"/>
      <c r="F153" s="58"/>
    </row>
    <row r="154" spans="5:6">
      <c r="E154" s="58"/>
      <c r="F154" s="58"/>
    </row>
    <row r="155" spans="5:6">
      <c r="E155" s="58"/>
      <c r="F155" s="58"/>
    </row>
    <row r="156" spans="5:6">
      <c r="E156" s="58"/>
      <c r="F156" s="58"/>
    </row>
    <row r="157" spans="5:6">
      <c r="E157" s="58"/>
      <c r="F157" s="58"/>
    </row>
    <row r="158" spans="5:6">
      <c r="E158" s="58"/>
      <c r="F158" s="58"/>
    </row>
    <row r="159" spans="5:6">
      <c r="E159" s="58"/>
      <c r="F159" s="58"/>
    </row>
    <row r="160" spans="5:6">
      <c r="E160" s="58"/>
      <c r="F160" s="58"/>
    </row>
    <row r="161" spans="5:6">
      <c r="E161" s="58"/>
      <c r="F161" s="58"/>
    </row>
    <row r="162" spans="5:6">
      <c r="E162" s="58"/>
      <c r="F162" s="58"/>
    </row>
    <row r="163" spans="5:6">
      <c r="E163" s="58"/>
      <c r="F163" s="58"/>
    </row>
    <row r="164" spans="5:6">
      <c r="E164" s="58"/>
      <c r="F164" s="58"/>
    </row>
    <row r="165" spans="5:6">
      <c r="E165" s="58"/>
      <c r="F165" s="58"/>
    </row>
    <row r="166" spans="5:6">
      <c r="E166" s="58"/>
      <c r="F166" s="58"/>
    </row>
    <row r="167" spans="5:6">
      <c r="E167" s="58"/>
      <c r="F167" s="58"/>
    </row>
    <row r="168" spans="5:6">
      <c r="E168" s="58"/>
      <c r="F168" s="58"/>
    </row>
    <row r="169" spans="5:6">
      <c r="E169" s="58"/>
      <c r="F169" s="58"/>
    </row>
    <row r="170" spans="5:6">
      <c r="E170" s="58"/>
      <c r="F170" s="58"/>
    </row>
    <row r="171" spans="5:6">
      <c r="E171" s="58"/>
      <c r="F171" s="58"/>
    </row>
    <row r="172" spans="5:6">
      <c r="E172" s="58"/>
      <c r="F172" s="58"/>
    </row>
    <row r="173" spans="5:6">
      <c r="E173" s="58"/>
      <c r="F173" s="58"/>
    </row>
    <row r="174" spans="5:6">
      <c r="E174" s="58"/>
      <c r="F174" s="58"/>
    </row>
    <row r="175" spans="5:6">
      <c r="E175" s="58"/>
      <c r="F175" s="58"/>
    </row>
    <row r="176" spans="5:6">
      <c r="E176" s="58"/>
      <c r="F176" s="58"/>
    </row>
    <row r="177" spans="5:6">
      <c r="E177" s="58"/>
      <c r="F177" s="58"/>
    </row>
    <row r="178" spans="5:6">
      <c r="E178" s="58"/>
      <c r="F178" s="58"/>
    </row>
    <row r="179" spans="5:6">
      <c r="E179" s="58"/>
      <c r="F179" s="58"/>
    </row>
    <row r="180" spans="5:6">
      <c r="E180" s="58"/>
      <c r="F180" s="58"/>
    </row>
    <row r="181" spans="5:6">
      <c r="E181" s="58"/>
      <c r="F181" s="58"/>
    </row>
    <row r="182" spans="5:6">
      <c r="E182" s="58"/>
      <c r="F182" s="58"/>
    </row>
    <row r="183" spans="5:6">
      <c r="E183" s="58"/>
      <c r="F183" s="58"/>
    </row>
    <row r="184" spans="5:6">
      <c r="E184" s="58"/>
      <c r="F184" s="58"/>
    </row>
    <row r="185" spans="5:6">
      <c r="E185" s="58"/>
      <c r="F185" s="58"/>
    </row>
    <row r="186" spans="5:6">
      <c r="E186" s="58"/>
      <c r="F186" s="58"/>
    </row>
    <row r="187" spans="5:6">
      <c r="E187" s="58"/>
      <c r="F187" s="58"/>
    </row>
    <row r="188" spans="5:6">
      <c r="E188" s="58"/>
      <c r="F188" s="58"/>
    </row>
    <row r="189" spans="5:6">
      <c r="E189" s="58"/>
      <c r="F189" s="58"/>
    </row>
    <row r="190" spans="5:6">
      <c r="E190" s="58"/>
      <c r="F190" s="58"/>
    </row>
    <row r="191" spans="5:6">
      <c r="E191" s="58"/>
      <c r="F191" s="58"/>
    </row>
    <row r="192" spans="5:6">
      <c r="E192" s="58"/>
      <c r="F192" s="58"/>
    </row>
    <row r="193" spans="5:6">
      <c r="E193" s="58"/>
      <c r="F193" s="58"/>
    </row>
    <row r="194" spans="5:6">
      <c r="E194" s="58"/>
      <c r="F194" s="58"/>
    </row>
    <row r="195" spans="5:6">
      <c r="E195" s="58"/>
      <c r="F195" s="58"/>
    </row>
    <row r="196" spans="5:6">
      <c r="E196" s="58"/>
      <c r="F196" s="58"/>
    </row>
    <row r="197" spans="5:6">
      <c r="E197" s="58"/>
      <c r="F197" s="58"/>
    </row>
    <row r="198" spans="5:6">
      <c r="E198" s="58"/>
      <c r="F198" s="58"/>
    </row>
    <row r="199" spans="5:6">
      <c r="E199" s="58"/>
      <c r="F199" s="58"/>
    </row>
    <row r="200" spans="5:6">
      <c r="E200" s="58"/>
      <c r="F200" s="58"/>
    </row>
    <row r="201" spans="5:6">
      <c r="E201" s="58"/>
      <c r="F201" s="58"/>
    </row>
    <row r="202" spans="5:6">
      <c r="E202" s="58"/>
      <c r="F202" s="58"/>
    </row>
    <row r="203" spans="5:6">
      <c r="E203" s="58"/>
      <c r="F203" s="58"/>
    </row>
    <row r="204" spans="5:6">
      <c r="E204" s="58"/>
      <c r="F204" s="58"/>
    </row>
    <row r="205" spans="5:6">
      <c r="E205" s="58"/>
      <c r="F205" s="58"/>
    </row>
    <row r="206" spans="5:6">
      <c r="E206" s="58"/>
      <c r="F206" s="58"/>
    </row>
    <row r="207" spans="5:6">
      <c r="E207" s="58"/>
      <c r="F207" s="58"/>
    </row>
    <row r="208" spans="5:6">
      <c r="E208" s="58"/>
      <c r="F208" s="58"/>
    </row>
    <row r="209" spans="5:6">
      <c r="E209" s="58"/>
      <c r="F209" s="58"/>
    </row>
    <row r="210" spans="5:6">
      <c r="E210" s="58"/>
      <c r="F210" s="58"/>
    </row>
    <row r="211" spans="5:6">
      <c r="E211" s="58"/>
      <c r="F211" s="58"/>
    </row>
    <row r="212" spans="5:6">
      <c r="E212" s="58"/>
      <c r="F212" s="58"/>
    </row>
    <row r="213" spans="5:6">
      <c r="E213" s="58"/>
      <c r="F213" s="58"/>
    </row>
    <row r="214" spans="5:6">
      <c r="E214" s="58"/>
      <c r="F214" s="58"/>
    </row>
    <row r="215" spans="5:6">
      <c r="E215" s="58"/>
      <c r="F215" s="58"/>
    </row>
    <row r="216" spans="5:6">
      <c r="E216" s="58"/>
      <c r="F216" s="58"/>
    </row>
    <row r="217" spans="5:6">
      <c r="E217" s="58"/>
      <c r="F217" s="58"/>
    </row>
    <row r="218" spans="5:6">
      <c r="E218" s="58"/>
      <c r="F218" s="58"/>
    </row>
    <row r="219" spans="5:6">
      <c r="E219" s="58"/>
      <c r="F219" s="58"/>
    </row>
    <row r="220" spans="5:6">
      <c r="E220" s="58"/>
      <c r="F220" s="58"/>
    </row>
    <row r="221" spans="5:6">
      <c r="E221" s="58"/>
      <c r="F221" s="58"/>
    </row>
    <row r="222" spans="5:6">
      <c r="E222" s="58"/>
      <c r="F222" s="58"/>
    </row>
    <row r="223" spans="5:6">
      <c r="E223" s="58"/>
      <c r="F223" s="58"/>
    </row>
    <row r="224" spans="5:6">
      <c r="E224" s="58"/>
      <c r="F224" s="58"/>
    </row>
    <row r="225" spans="5:6">
      <c r="E225" s="58"/>
      <c r="F225" s="58"/>
    </row>
    <row r="226" spans="5:6">
      <c r="E226" s="58"/>
      <c r="F226" s="58"/>
    </row>
    <row r="227" spans="5:6">
      <c r="E227" s="58"/>
      <c r="F227" s="58"/>
    </row>
    <row r="228" spans="5:6">
      <c r="E228" s="58"/>
      <c r="F228" s="58"/>
    </row>
    <row r="229" spans="5:6">
      <c r="E229" s="58"/>
      <c r="F229" s="58"/>
    </row>
    <row r="230" spans="5:6">
      <c r="E230" s="58"/>
      <c r="F230" s="58"/>
    </row>
    <row r="231" spans="5:6">
      <c r="E231" s="58"/>
      <c r="F231" s="58"/>
    </row>
    <row r="232" spans="5:6">
      <c r="E232" s="58"/>
      <c r="F232" s="58"/>
    </row>
    <row r="233" spans="5:6">
      <c r="E233" s="58"/>
      <c r="F233" s="58"/>
    </row>
    <row r="234" spans="5:6">
      <c r="E234" s="58"/>
      <c r="F234" s="58"/>
    </row>
    <row r="235" spans="5:6">
      <c r="E235" s="58"/>
      <c r="F235" s="58"/>
    </row>
    <row r="236" spans="5:6">
      <c r="E236" s="58"/>
      <c r="F236" s="58"/>
    </row>
    <row r="237" spans="5:6">
      <c r="E237" s="58"/>
      <c r="F237" s="58"/>
    </row>
    <row r="238" spans="5:6">
      <c r="E238" s="58"/>
      <c r="F238" s="58"/>
    </row>
    <row r="239" spans="5:6">
      <c r="E239" s="58"/>
      <c r="F239" s="58"/>
    </row>
    <row r="240" spans="5:6">
      <c r="E240" s="58"/>
      <c r="F240" s="58"/>
    </row>
    <row r="241" spans="5:6">
      <c r="E241" s="58"/>
      <c r="F241" s="58"/>
    </row>
    <row r="242" spans="5:6">
      <c r="E242" s="58"/>
      <c r="F242" s="58"/>
    </row>
    <row r="243" spans="5:6">
      <c r="E243" s="58"/>
      <c r="F243" s="58"/>
    </row>
    <row r="244" spans="5:6">
      <c r="E244" s="58"/>
      <c r="F244" s="58"/>
    </row>
    <row r="245" spans="5:6">
      <c r="E245" s="58"/>
      <c r="F245" s="58"/>
    </row>
    <row r="246" spans="5:6">
      <c r="E246" s="58"/>
      <c r="F246" s="58"/>
    </row>
    <row r="247" spans="5:6">
      <c r="E247" s="58"/>
      <c r="F247" s="58"/>
    </row>
    <row r="248" spans="5:6">
      <c r="E248" s="58"/>
      <c r="F248" s="58"/>
    </row>
    <row r="249" spans="5:6">
      <c r="E249" s="58"/>
      <c r="F249" s="58"/>
    </row>
    <row r="250" spans="5:6">
      <c r="E250" s="58"/>
      <c r="F250" s="58"/>
    </row>
    <row r="251" spans="5:6">
      <c r="E251" s="58"/>
      <c r="F251" s="58"/>
    </row>
    <row r="252" spans="5:6">
      <c r="E252" s="58"/>
      <c r="F252" s="58"/>
    </row>
    <row r="253" spans="5:6">
      <c r="E253" s="58"/>
      <c r="F253" s="58"/>
    </row>
    <row r="254" spans="5:6">
      <c r="E254" s="58"/>
      <c r="F254" s="58"/>
    </row>
    <row r="255" spans="5:6">
      <c r="E255" s="58"/>
      <c r="F255" s="58"/>
    </row>
    <row r="256" spans="5:6">
      <c r="E256" s="58"/>
      <c r="F256" s="58"/>
    </row>
    <row r="257" spans="5:6">
      <c r="E257" s="58"/>
      <c r="F257" s="58"/>
    </row>
    <row r="258" spans="5:6">
      <c r="E258" s="58"/>
      <c r="F258" s="58"/>
    </row>
    <row r="259" spans="5:6">
      <c r="E259" s="58"/>
      <c r="F259" s="58"/>
    </row>
    <row r="260" spans="5:6">
      <c r="E260" s="58"/>
      <c r="F260" s="58"/>
    </row>
    <row r="261" spans="5:6">
      <c r="E261" s="58"/>
      <c r="F261" s="58"/>
    </row>
    <row r="262" spans="5:6">
      <c r="E262" s="58"/>
      <c r="F262" s="58"/>
    </row>
    <row r="263" spans="5:6">
      <c r="E263" s="58"/>
      <c r="F263" s="58"/>
    </row>
    <row r="264" spans="5:6">
      <c r="E264" s="58"/>
      <c r="F264" s="58"/>
    </row>
    <row r="265" spans="5:6">
      <c r="E265" s="58"/>
      <c r="F265" s="58"/>
    </row>
    <row r="266" spans="5:6">
      <c r="E266" s="58"/>
      <c r="F266" s="58"/>
    </row>
    <row r="267" spans="5:6">
      <c r="E267" s="58"/>
      <c r="F267" s="58"/>
    </row>
    <row r="268" spans="5:6">
      <c r="E268" s="58"/>
      <c r="F268" s="58"/>
    </row>
    <row r="269" spans="5:6">
      <c r="E269" s="58"/>
      <c r="F269" s="58"/>
    </row>
    <row r="270" spans="5:6">
      <c r="E270" s="58"/>
      <c r="F270" s="58"/>
    </row>
    <row r="271" spans="5:6">
      <c r="E271" s="58"/>
      <c r="F271" s="58"/>
    </row>
    <row r="272" spans="5:6">
      <c r="E272" s="58"/>
      <c r="F272" s="58"/>
    </row>
    <row r="273" spans="5:6">
      <c r="E273" s="58"/>
      <c r="F273" s="58"/>
    </row>
    <row r="274" spans="5:6">
      <c r="E274" s="58"/>
      <c r="F274" s="58"/>
    </row>
    <row r="275" spans="5:6">
      <c r="E275" s="58"/>
      <c r="F275" s="58"/>
    </row>
    <row r="276" spans="5:6">
      <c r="E276" s="58"/>
      <c r="F276" s="58"/>
    </row>
    <row r="277" spans="5:6">
      <c r="E277" s="58"/>
      <c r="F277" s="58"/>
    </row>
    <row r="278" spans="5:6">
      <c r="E278" s="58"/>
      <c r="F278" s="58"/>
    </row>
    <row r="279" spans="5:6">
      <c r="E279" s="58"/>
      <c r="F279" s="58"/>
    </row>
    <row r="280" spans="5:6">
      <c r="E280" s="58"/>
      <c r="F280" s="58"/>
    </row>
    <row r="281" spans="5:6">
      <c r="E281" s="58"/>
      <c r="F281" s="58"/>
    </row>
    <row r="282" spans="5:6">
      <c r="E282" s="58"/>
      <c r="F282" s="58"/>
    </row>
    <row r="283" spans="5:6">
      <c r="E283" s="58"/>
      <c r="F283" s="58"/>
    </row>
    <row r="284" spans="5:6">
      <c r="E284" s="58"/>
      <c r="F284" s="58"/>
    </row>
    <row r="285" spans="5:6">
      <c r="E285" s="58"/>
      <c r="F285" s="58"/>
    </row>
    <row r="286" spans="5:6">
      <c r="E286" s="58"/>
      <c r="F286" s="58"/>
    </row>
    <row r="287" spans="5:6">
      <c r="E287" s="58"/>
      <c r="F287" s="58"/>
    </row>
    <row r="288" spans="5:6">
      <c r="E288" s="58"/>
      <c r="F288" s="58"/>
    </row>
    <row r="289" spans="5:6">
      <c r="E289" s="58"/>
      <c r="F289" s="58"/>
    </row>
    <row r="290" spans="5:6">
      <c r="E290" s="58"/>
      <c r="F290" s="58"/>
    </row>
    <row r="291" spans="5:6">
      <c r="E291" s="58"/>
      <c r="F291" s="58"/>
    </row>
    <row r="292" spans="5:6">
      <c r="E292" s="58"/>
      <c r="F292" s="58"/>
    </row>
    <row r="293" spans="5:6">
      <c r="E293" s="58"/>
      <c r="F293" s="58"/>
    </row>
    <row r="294" spans="5:6">
      <c r="E294" s="58"/>
      <c r="F294" s="58"/>
    </row>
    <row r="295" spans="5:6">
      <c r="E295" s="58"/>
      <c r="F295" s="58"/>
    </row>
    <row r="296" spans="5:6">
      <c r="E296" s="58"/>
      <c r="F296" s="58"/>
    </row>
    <row r="297" spans="5:6">
      <c r="E297" s="58"/>
      <c r="F297" s="58"/>
    </row>
    <row r="298" spans="5:6">
      <c r="E298" s="58"/>
      <c r="F298" s="58"/>
    </row>
    <row r="299" spans="5:6">
      <c r="E299" s="58"/>
      <c r="F299" s="58"/>
    </row>
    <row r="300" spans="5:6">
      <c r="E300" s="58"/>
      <c r="F300" s="58"/>
    </row>
    <row r="301" spans="5:6">
      <c r="E301" s="58"/>
      <c r="F301" s="58"/>
    </row>
    <row r="302" spans="5:6">
      <c r="E302" s="58"/>
      <c r="F302" s="58"/>
    </row>
    <row r="303" spans="5:6">
      <c r="E303" s="58"/>
      <c r="F303" s="58"/>
    </row>
    <row r="304" spans="5:6">
      <c r="E304" s="58"/>
      <c r="F304" s="58"/>
    </row>
    <row r="305" spans="5:6">
      <c r="E305" s="58"/>
      <c r="F305" s="58"/>
    </row>
    <row r="306" spans="5:6">
      <c r="E306" s="58"/>
      <c r="F306" s="58"/>
    </row>
    <row r="307" spans="5:6">
      <c r="E307" s="58"/>
      <c r="F307" s="58"/>
    </row>
    <row r="308" spans="5:6">
      <c r="E308" s="58"/>
      <c r="F308" s="58"/>
    </row>
    <row r="309" spans="5:6">
      <c r="E309" s="58"/>
      <c r="F309" s="58"/>
    </row>
    <row r="310" spans="5:6">
      <c r="E310" s="58"/>
      <c r="F310" s="58"/>
    </row>
    <row r="311" spans="5:6">
      <c r="E311" s="58"/>
      <c r="F311" s="58"/>
    </row>
  </sheetData>
  <mergeCells count="67">
    <mergeCell ref="B1:N1"/>
    <mergeCell ref="B2:O2"/>
    <mergeCell ref="E3:F3"/>
    <mergeCell ref="B4:B9"/>
    <mergeCell ref="C4:C9"/>
    <mergeCell ref="D4:D9"/>
    <mergeCell ref="O4:O9"/>
    <mergeCell ref="E8:F8"/>
    <mergeCell ref="B16:B21"/>
    <mergeCell ref="C16:C21"/>
    <mergeCell ref="D16:D21"/>
    <mergeCell ref="O16:O21"/>
    <mergeCell ref="E20:F20"/>
    <mergeCell ref="B10:B15"/>
    <mergeCell ref="C10:C15"/>
    <mergeCell ref="D10:D15"/>
    <mergeCell ref="O10:O15"/>
    <mergeCell ref="E14:F14"/>
    <mergeCell ref="B39:N39"/>
    <mergeCell ref="B22:B27"/>
    <mergeCell ref="C22:C27"/>
    <mergeCell ref="D22:D27"/>
    <mergeCell ref="O22:O27"/>
    <mergeCell ref="E26:F26"/>
    <mergeCell ref="B28:B33"/>
    <mergeCell ref="C28:C33"/>
    <mergeCell ref="D28:D33"/>
    <mergeCell ref="O28:O33"/>
    <mergeCell ref="E32:F32"/>
    <mergeCell ref="B35:D37"/>
    <mergeCell ref="E35:F35"/>
    <mergeCell ref="O35:O37"/>
    <mergeCell ref="E36:F36"/>
    <mergeCell ref="E37:F37"/>
    <mergeCell ref="B40:O40"/>
    <mergeCell ref="E41:F41"/>
    <mergeCell ref="B42:B47"/>
    <mergeCell ref="C42:C47"/>
    <mergeCell ref="D42:D47"/>
    <mergeCell ref="O42:O47"/>
    <mergeCell ref="E46:F46"/>
    <mergeCell ref="B54:B59"/>
    <mergeCell ref="C54:C59"/>
    <mergeCell ref="D54:D59"/>
    <mergeCell ref="O54:O59"/>
    <mergeCell ref="E58:F58"/>
    <mergeCell ref="B48:B53"/>
    <mergeCell ref="C48:C53"/>
    <mergeCell ref="D48:D53"/>
    <mergeCell ref="O48:O53"/>
    <mergeCell ref="E52:F52"/>
    <mergeCell ref="C77:O87"/>
    <mergeCell ref="B60:B65"/>
    <mergeCell ref="C60:C65"/>
    <mergeCell ref="D60:D65"/>
    <mergeCell ref="O60:O65"/>
    <mergeCell ref="E64:F64"/>
    <mergeCell ref="B66:B71"/>
    <mergeCell ref="C66:C71"/>
    <mergeCell ref="D66:D71"/>
    <mergeCell ref="O66:O71"/>
    <mergeCell ref="E70:F70"/>
    <mergeCell ref="B73:D75"/>
    <mergeCell ref="E73:F73"/>
    <mergeCell ref="O73:O75"/>
    <mergeCell ref="E74:F74"/>
    <mergeCell ref="E75:F75"/>
  </mergeCells>
  <phoneticPr fontId="1"/>
  <pageMargins left="0.74" right="0.35" top="0.52" bottom="0.35" header="0.51200000000000001" footer="0.33"/>
  <pageSetup paperSize="9" orientation="landscape" verticalDpi="300" r:id="rId1"/>
  <headerFooter alignWithMargins="0"/>
  <rowBreaks count="1" manualBreakCount="1">
    <brk id="3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H27集計</vt:lpstr>
      <vt:lpstr>H27集計!Print_Area</vt:lpstr>
    </vt:vector>
  </TitlesOfParts>
  <Company>佐賀市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佐賀市</dc:creator>
  <cp:lastModifiedBy>佐賀市</cp:lastModifiedBy>
  <dcterms:created xsi:type="dcterms:W3CDTF">2015-12-28T03:18:27Z</dcterms:created>
  <dcterms:modified xsi:type="dcterms:W3CDTF">2015-12-28T03:24:35Z</dcterms:modified>
</cp:coreProperties>
</file>